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2.2025\на сайт станом на 01 лютого 2025\Розділ стат табличк\"/>
    </mc:Choice>
  </mc:AlternateContent>
  <xr:revisionPtr revIDLastSave="0" documentId="13_ncr:1_{747693C4-1A03-4365-9E0D-EA2540C0A926}" xr6:coauthVersionLast="45" xr6:coauthVersionMax="45" xr10:uidLastSave="{00000000-0000-0000-0000-000000000000}"/>
  <bookViews>
    <workbookView xWindow="-120" yWindow="-120" windowWidth="29040" windowHeight="15840" tabRatio="767" xr2:uid="{00000000-000D-0000-FFFF-FFFF00000000}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8" i="36" l="1"/>
  <c r="K28" i="36"/>
  <c r="M28" i="36" s="1"/>
  <c r="N28" i="36" s="1"/>
  <c r="E28" i="36"/>
  <c r="G28" i="36" s="1"/>
  <c r="H28" i="36" s="1"/>
  <c r="Q27" i="36"/>
  <c r="L27" i="36" s="1"/>
  <c r="M27" i="36"/>
  <c r="N27" i="36" s="1"/>
  <c r="G27" i="36"/>
  <c r="H27" i="36" s="1"/>
  <c r="Q26" i="36"/>
  <c r="F26" i="36" s="1"/>
  <c r="M26" i="36"/>
  <c r="N26" i="36" s="1"/>
  <c r="G26" i="36"/>
  <c r="H26" i="36" s="1"/>
  <c r="Q25" i="36"/>
  <c r="L25" i="36" s="1"/>
  <c r="M25" i="36"/>
  <c r="N25" i="36" s="1"/>
  <c r="G25" i="36"/>
  <c r="H25" i="36" s="1"/>
  <c r="F25" i="36"/>
  <c r="Q24" i="36"/>
  <c r="M24" i="36"/>
  <c r="N24" i="36" s="1"/>
  <c r="L24" i="36"/>
  <c r="G24" i="36"/>
  <c r="H24" i="36" s="1"/>
  <c r="F24" i="36"/>
  <c r="Q23" i="36"/>
  <c r="L23" i="36" s="1"/>
  <c r="M23" i="36"/>
  <c r="N23" i="36" s="1"/>
  <c r="H23" i="36"/>
  <c r="G23" i="36"/>
  <c r="Q22" i="36"/>
  <c r="F22" i="36" s="1"/>
  <c r="M22" i="36"/>
  <c r="N22" i="36" s="1"/>
  <c r="G22" i="36"/>
  <c r="H22" i="36" s="1"/>
  <c r="Q21" i="36"/>
  <c r="L21" i="36" s="1"/>
  <c r="M21" i="36"/>
  <c r="N21" i="36" s="1"/>
  <c r="G21" i="36"/>
  <c r="H21" i="36" s="1"/>
  <c r="F21" i="36"/>
  <c r="Q20" i="36"/>
  <c r="F20" i="36" s="1"/>
  <c r="M20" i="36"/>
  <c r="N20" i="36" s="1"/>
  <c r="L20" i="36"/>
  <c r="G20" i="36"/>
  <c r="H20" i="36" s="1"/>
  <c r="Q19" i="36"/>
  <c r="L19" i="36" s="1"/>
  <c r="N19" i="36"/>
  <c r="M19" i="36"/>
  <c r="G19" i="36"/>
  <c r="H19" i="36" s="1"/>
  <c r="Q18" i="36"/>
  <c r="F18" i="36" s="1"/>
  <c r="N18" i="36"/>
  <c r="M18" i="36"/>
  <c r="G18" i="36"/>
  <c r="H18" i="36" s="1"/>
  <c r="Q17" i="36"/>
  <c r="L17" i="36" s="1"/>
  <c r="M17" i="36"/>
  <c r="N17" i="36" s="1"/>
  <c r="G17" i="36"/>
  <c r="H17" i="36" s="1"/>
  <c r="Q16" i="36"/>
  <c r="F16" i="36" s="1"/>
  <c r="M16" i="36"/>
  <c r="N16" i="36" s="1"/>
  <c r="G16" i="36"/>
  <c r="H16" i="36" s="1"/>
  <c r="Q15" i="36"/>
  <c r="L15" i="36" s="1"/>
  <c r="M15" i="36"/>
  <c r="N15" i="36" s="1"/>
  <c r="G15" i="36"/>
  <c r="H15" i="36" s="1"/>
  <c r="Q14" i="36"/>
  <c r="F14" i="36" s="1"/>
  <c r="M14" i="36"/>
  <c r="N14" i="36" s="1"/>
  <c r="G14" i="36"/>
  <c r="H14" i="36" s="1"/>
  <c r="Q13" i="36"/>
  <c r="M13" i="36"/>
  <c r="N13" i="36" s="1"/>
  <c r="L13" i="36"/>
  <c r="G13" i="36"/>
  <c r="H13" i="36" s="1"/>
  <c r="F13" i="36"/>
  <c r="Q12" i="36"/>
  <c r="L12" i="36" s="1"/>
  <c r="M12" i="36"/>
  <c r="N12" i="36" s="1"/>
  <c r="G12" i="36"/>
  <c r="H12" i="36" s="1"/>
  <c r="Q11" i="36"/>
  <c r="L11" i="36" s="1"/>
  <c r="N11" i="36"/>
  <c r="M11" i="36"/>
  <c r="G11" i="36"/>
  <c r="H11" i="36" s="1"/>
  <c r="Q10" i="36"/>
  <c r="L10" i="36" s="1"/>
  <c r="N10" i="36"/>
  <c r="M10" i="36"/>
  <c r="G10" i="36"/>
  <c r="H10" i="36" s="1"/>
  <c r="Q9" i="36"/>
  <c r="M9" i="36"/>
  <c r="N9" i="36" s="1"/>
  <c r="L9" i="36"/>
  <c r="G9" i="36"/>
  <c r="H9" i="36" s="1"/>
  <c r="F9" i="36"/>
  <c r="Q8" i="36"/>
  <c r="L8" i="36" s="1"/>
  <c r="M8" i="36"/>
  <c r="N8" i="36" s="1"/>
  <c r="H8" i="36"/>
  <c r="G8" i="36"/>
  <c r="Q7" i="36"/>
  <c r="L7" i="36" s="1"/>
  <c r="M7" i="36"/>
  <c r="N7" i="36" s="1"/>
  <c r="G7" i="36"/>
  <c r="H7" i="36" s="1"/>
  <c r="Q6" i="36"/>
  <c r="L6" i="36" s="1"/>
  <c r="M6" i="36"/>
  <c r="N6" i="36" s="1"/>
  <c r="G6" i="36"/>
  <c r="H6" i="36" s="1"/>
  <c r="Q5" i="36"/>
  <c r="L5" i="36" s="1"/>
  <c r="M5" i="36"/>
  <c r="N5" i="36" s="1"/>
  <c r="G5" i="36"/>
  <c r="H5" i="36" s="1"/>
  <c r="Q4" i="36"/>
  <c r="L4" i="36" s="1"/>
  <c r="M4" i="36"/>
  <c r="N4" i="36" s="1"/>
  <c r="G4" i="36"/>
  <c r="H4" i="36" s="1"/>
  <c r="F5" i="36" l="1"/>
  <c r="F10" i="36"/>
  <c r="F17" i="36"/>
  <c r="F6" i="36"/>
  <c r="L16" i="36"/>
  <c r="F7" i="36"/>
  <c r="F11" i="36"/>
  <c r="L14" i="36"/>
  <c r="F15" i="36"/>
  <c r="L18" i="36"/>
  <c r="F19" i="36"/>
  <c r="L22" i="36"/>
  <c r="F23" i="36"/>
  <c r="L26" i="36"/>
  <c r="F27" i="36"/>
  <c r="Q28" i="36"/>
  <c r="L28" i="36" s="1"/>
  <c r="F4" i="36"/>
  <c r="F8" i="36"/>
  <c r="F12" i="36"/>
  <c r="F32" i="4"/>
  <c r="F8" i="4"/>
  <c r="F28" i="36" l="1"/>
  <c r="F31" i="4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<sst xmlns="http://schemas.openxmlformats.org/spreadsheetml/2006/main" count="194" uniqueCount="88">
  <si>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</si>
  <si>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</si>
  <si>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</si>
  <si>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</si>
  <si>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</si>
  <si>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</si>
  <si>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</si>
  <si>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</si>
  <si>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</si>
  <si>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</si>
  <si>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</si>
  <si>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</si>
  <si>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</si>
  <si>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</si>
  <si>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</si>
  <si>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</si>
  <si>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</si>
  <si>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</si>
  <si>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</si>
  <si>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</si>
  <si>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</si>
  <si>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</si>
  <si>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</si>
  <si>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</si>
  <si>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</si>
  <si>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</si>
  <si>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</si>
  <si>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</si>
  <si>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</si>
  <si>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</si>
  <si>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</si>
  <si>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</si>
  <si>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</si>
  <si>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</si>
  <si>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</si>
  <si>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</si>
  <si>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</si>
  <si>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</si>
  <si>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</si>
  <si>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</si>
  <si>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</si>
  <si>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</si>
  <si>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</si>
  <si>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</si>
  <si>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</si>
  <si>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</si>
  <si>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</si>
  <si>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</si>
  <si>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</si>
  <si>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</si>
  <si>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</si>
  <si>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</si>
  <si>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</si>
  <si>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</si>
  <si>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</si>
  <si>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</si>
  <si>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</si>
  <si>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</si>
  <si>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</si>
  <si>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</si>
  <si>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</si>
  <si>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</si>
  <si>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</si>
  <si>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</si>
  <si>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</si>
  <si>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</si>
  <si>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</si>
  <si>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</si>
  <si>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</si>
  <si>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</si>
  <si>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</si>
  <si>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</si>
  <si>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</si>
  <si>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</si>
  <si>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</si>
  <si>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</si>
  <si>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</si>
  <si>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</si>
  <si>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</si>
  <si>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</si>
  <si>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</si>
  <si>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</si>
  <si>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</si>
  <si>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</si>
  <si>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</si>
  <si>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 xml:space="preserve">станом на  1 лютого 2025 року </t>
  </si>
  <si>
    <t>всього  2025 рік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</si>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</sst>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theme="0" tint="-0.34998626667073579"/>
      <name val="Arial Cyr"/>
      <charset val="204"/>
    </font>
    <font>
      <sz val="10"/>
      <color indexed="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10" fontId="24" fillId="0" borderId="11" xfId="3" applyNumberFormat="1" applyFont="1" applyFill="1" applyBorder="1" applyAlignment="1">
      <alignment horizontal="center" vertical="center" shrinkToFit="1"/>
    </xf>
    <xf numFmtId="10" fontId="26" fillId="0" borderId="43" xfId="3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0" fontId="14" fillId="0" borderId="1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shrinkToFit="1"/>
    </xf>
    <xf numFmtId="10" fontId="14" fillId="0" borderId="21" xfId="0" applyNumberFormat="1" applyFont="1" applyFill="1" applyBorder="1" applyAlignment="1">
      <alignment horizontal="center" vertical="center" shrinkToFit="1"/>
    </xf>
    <xf numFmtId="10" fontId="14" fillId="0" borderId="13" xfId="0" applyNumberFormat="1" applyFont="1" applyFill="1" applyBorder="1" applyAlignment="1">
      <alignment horizontal="center" vertical="center" shrinkToFit="1"/>
    </xf>
    <xf numFmtId="0" fontId="54" fillId="0" borderId="42" xfId="0" applyFont="1" applyFill="1" applyBorder="1" applyAlignment="1">
      <alignment horizontal="center" vertical="center"/>
    </xf>
    <xf numFmtId="10" fontId="54" fillId="0" borderId="44" xfId="0" applyNumberFormat="1" applyFont="1" applyFill="1" applyBorder="1" applyAlignment="1">
      <alignment horizontal="center" vertical="center" shrinkToFit="1"/>
    </xf>
    <xf numFmtId="0" fontId="54" fillId="0" borderId="47" xfId="0" applyFont="1" applyFill="1" applyBorder="1" applyAlignment="1">
      <alignment horizontal="center" vertical="center" shrinkToFit="1"/>
    </xf>
    <xf numFmtId="10" fontId="54" fillId="0" borderId="43" xfId="0" applyNumberFormat="1" applyFont="1" applyFill="1" applyBorder="1" applyAlignment="1">
      <alignment horizontal="center" vertical="center" shrinkToFit="1"/>
    </xf>
    <xf numFmtId="10" fontId="15" fillId="0" borderId="47" xfId="0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6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 shrinkToFit="1"/>
    </xf>
    <xf numFmtId="0" fontId="65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4" fillId="0" borderId="0" xfId="0" applyFont="1" applyAlignment="1">
      <alignment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 2" xfId="2" xr:uid="{00000000-0005-0000-0000-000002000000}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e\Desktop\01.02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111</v>
          </cell>
          <cell r="M7">
            <v>27</v>
          </cell>
        </row>
        <row r="8">
          <cell r="C8">
            <v>104</v>
          </cell>
          <cell r="M8">
            <v>22</v>
          </cell>
        </row>
        <row r="9">
          <cell r="C9">
            <v>444</v>
          </cell>
          <cell r="M9">
            <v>27</v>
          </cell>
        </row>
        <row r="10">
          <cell r="C10">
            <v>169</v>
          </cell>
          <cell r="M10">
            <v>29</v>
          </cell>
        </row>
        <row r="11">
          <cell r="C11">
            <v>222</v>
          </cell>
          <cell r="M11">
            <v>11</v>
          </cell>
        </row>
        <row r="12">
          <cell r="C12">
            <v>182</v>
          </cell>
          <cell r="M12">
            <v>15</v>
          </cell>
        </row>
        <row r="13">
          <cell r="C13">
            <v>142</v>
          </cell>
          <cell r="M13">
            <v>7</v>
          </cell>
        </row>
        <row r="14">
          <cell r="C14">
            <v>148</v>
          </cell>
          <cell r="M14">
            <v>18</v>
          </cell>
        </row>
        <row r="15">
          <cell r="C15">
            <v>693</v>
          </cell>
          <cell r="M15">
            <v>43</v>
          </cell>
        </row>
        <row r="16">
          <cell r="C16">
            <v>62</v>
          </cell>
          <cell r="M16">
            <v>1</v>
          </cell>
        </row>
        <row r="17">
          <cell r="C17">
            <v>17</v>
          </cell>
          <cell r="M17">
            <v>0</v>
          </cell>
        </row>
        <row r="18">
          <cell r="C18">
            <v>301</v>
          </cell>
          <cell r="M18">
            <v>22</v>
          </cell>
        </row>
        <row r="19">
          <cell r="C19">
            <v>75</v>
          </cell>
          <cell r="M19">
            <v>10</v>
          </cell>
        </row>
        <row r="20">
          <cell r="C20">
            <v>304</v>
          </cell>
          <cell r="M20">
            <v>20</v>
          </cell>
        </row>
        <row r="21">
          <cell r="C21">
            <v>128</v>
          </cell>
          <cell r="M21">
            <v>16</v>
          </cell>
        </row>
        <row r="22">
          <cell r="C22">
            <v>123</v>
          </cell>
          <cell r="M22">
            <v>13</v>
          </cell>
        </row>
        <row r="23">
          <cell r="C23">
            <v>140</v>
          </cell>
          <cell r="M23">
            <v>26</v>
          </cell>
        </row>
        <row r="24">
          <cell r="C24">
            <v>47</v>
          </cell>
          <cell r="M24">
            <v>15</v>
          </cell>
        </row>
        <row r="25">
          <cell r="C25">
            <v>288</v>
          </cell>
          <cell r="M25">
            <v>13</v>
          </cell>
        </row>
        <row r="26">
          <cell r="C26">
            <v>108</v>
          </cell>
          <cell r="M26">
            <v>1</v>
          </cell>
        </row>
        <row r="27">
          <cell r="C27">
            <v>114</v>
          </cell>
          <cell r="M27">
            <v>26</v>
          </cell>
        </row>
        <row r="28">
          <cell r="C28">
            <v>98</v>
          </cell>
          <cell r="M28">
            <v>13</v>
          </cell>
        </row>
        <row r="29">
          <cell r="C29">
            <v>79</v>
          </cell>
          <cell r="M29">
            <v>30</v>
          </cell>
        </row>
        <row r="30">
          <cell r="C30">
            <v>77</v>
          </cell>
          <cell r="M30">
            <v>18</v>
          </cell>
        </row>
      </sheetData>
      <sheetData sheetId="5"/>
      <sheetData sheetId="6"/>
      <sheetData sheetId="7">
        <row r="8">
          <cell r="C8">
            <v>1901</v>
          </cell>
        </row>
        <row r="9">
          <cell r="C9">
            <v>1137</v>
          </cell>
        </row>
        <row r="10">
          <cell r="C10">
            <v>5964</v>
          </cell>
        </row>
        <row r="11">
          <cell r="C11">
            <v>1425</v>
          </cell>
        </row>
        <row r="12">
          <cell r="C12">
            <v>1743</v>
          </cell>
        </row>
        <row r="13">
          <cell r="C13">
            <v>1792</v>
          </cell>
        </row>
        <row r="14">
          <cell r="C14">
            <v>1599</v>
          </cell>
        </row>
        <row r="15">
          <cell r="C15">
            <v>811</v>
          </cell>
        </row>
        <row r="16">
          <cell r="C16">
            <v>7933</v>
          </cell>
        </row>
        <row r="17">
          <cell r="C17">
            <v>1523</v>
          </cell>
        </row>
        <row r="18">
          <cell r="C18">
            <v>202</v>
          </cell>
        </row>
        <row r="19">
          <cell r="C19">
            <v>2181</v>
          </cell>
        </row>
        <row r="20">
          <cell r="C20">
            <v>1601</v>
          </cell>
        </row>
        <row r="21">
          <cell r="C21">
            <v>4087</v>
          </cell>
        </row>
        <row r="22">
          <cell r="C22">
            <v>2117</v>
          </cell>
        </row>
        <row r="23">
          <cell r="C23">
            <v>1181</v>
          </cell>
        </row>
        <row r="24">
          <cell r="C24">
            <v>886</v>
          </cell>
        </row>
        <row r="25">
          <cell r="C25">
            <v>739</v>
          </cell>
        </row>
        <row r="26">
          <cell r="C26">
            <v>3345</v>
          </cell>
        </row>
        <row r="27">
          <cell r="C27">
            <v>607</v>
          </cell>
        </row>
        <row r="28">
          <cell r="C28">
            <v>1090</v>
          </cell>
        </row>
        <row r="29">
          <cell r="C29">
            <v>1581</v>
          </cell>
        </row>
        <row r="30">
          <cell r="C30">
            <v>702</v>
          </cell>
        </row>
        <row r="31">
          <cell r="C31">
            <v>1184</v>
          </cell>
        </row>
      </sheetData>
      <sheetData sheetId="8"/>
      <sheetData sheetId="9">
        <row r="8">
          <cell r="C8">
            <v>123</v>
          </cell>
        </row>
        <row r="9">
          <cell r="C9">
            <v>66</v>
          </cell>
        </row>
        <row r="10">
          <cell r="C10">
            <v>289</v>
          </cell>
        </row>
        <row r="11">
          <cell r="C11">
            <v>117</v>
          </cell>
        </row>
        <row r="12">
          <cell r="C12">
            <v>185</v>
          </cell>
        </row>
        <row r="13">
          <cell r="C13">
            <v>59</v>
          </cell>
        </row>
        <row r="14">
          <cell r="C14">
            <v>79</v>
          </cell>
        </row>
        <row r="15">
          <cell r="C15">
            <v>98</v>
          </cell>
        </row>
        <row r="16">
          <cell r="C16">
            <v>698</v>
          </cell>
        </row>
        <row r="17">
          <cell r="C17">
            <v>33</v>
          </cell>
        </row>
        <row r="18">
          <cell r="C18">
            <v>0</v>
          </cell>
        </row>
        <row r="19">
          <cell r="C19">
            <v>171</v>
          </cell>
        </row>
        <row r="20">
          <cell r="C20">
            <v>90</v>
          </cell>
        </row>
        <row r="21">
          <cell r="C21">
            <v>234</v>
          </cell>
        </row>
        <row r="22">
          <cell r="C22">
            <v>178</v>
          </cell>
        </row>
        <row r="23">
          <cell r="C23">
            <v>91</v>
          </cell>
        </row>
        <row r="24">
          <cell r="C24">
            <v>231</v>
          </cell>
        </row>
        <row r="25">
          <cell r="C25">
            <v>75</v>
          </cell>
        </row>
        <row r="26">
          <cell r="C26">
            <v>214</v>
          </cell>
        </row>
        <row r="27">
          <cell r="C27">
            <v>41</v>
          </cell>
        </row>
        <row r="28">
          <cell r="C28">
            <v>95</v>
          </cell>
        </row>
        <row r="29">
          <cell r="C29">
            <v>103</v>
          </cell>
        </row>
        <row r="30">
          <cell r="C30">
            <v>38</v>
          </cell>
        </row>
        <row r="31">
          <cell r="C31">
            <v>164</v>
          </cell>
        </row>
      </sheetData>
      <sheetData sheetId="10"/>
      <sheetData sheetId="11">
        <row r="7">
          <cell r="C7">
            <v>188</v>
          </cell>
        </row>
        <row r="8">
          <cell r="C8">
            <v>170</v>
          </cell>
        </row>
        <row r="9">
          <cell r="C9">
            <v>484</v>
          </cell>
        </row>
        <row r="10">
          <cell r="C10">
            <v>78</v>
          </cell>
        </row>
        <row r="11">
          <cell r="C11">
            <v>164</v>
          </cell>
        </row>
        <row r="12">
          <cell r="C12">
            <v>164</v>
          </cell>
        </row>
        <row r="13">
          <cell r="C13">
            <v>109</v>
          </cell>
        </row>
        <row r="14">
          <cell r="C14">
            <v>169</v>
          </cell>
        </row>
        <row r="15">
          <cell r="C15">
            <v>652</v>
          </cell>
        </row>
        <row r="16">
          <cell r="C16">
            <v>99</v>
          </cell>
        </row>
        <row r="17">
          <cell r="C17">
            <v>1</v>
          </cell>
        </row>
        <row r="18">
          <cell r="C18">
            <v>264</v>
          </cell>
        </row>
        <row r="19">
          <cell r="C19">
            <v>127</v>
          </cell>
        </row>
        <row r="20">
          <cell r="C20">
            <v>378</v>
          </cell>
        </row>
        <row r="21">
          <cell r="C21">
            <v>173</v>
          </cell>
        </row>
        <row r="22">
          <cell r="C22">
            <v>143</v>
          </cell>
        </row>
        <row r="23">
          <cell r="C23">
            <v>153</v>
          </cell>
        </row>
        <row r="24">
          <cell r="C24">
            <v>123</v>
          </cell>
        </row>
        <row r="25">
          <cell r="C25">
            <v>563</v>
          </cell>
        </row>
        <row r="26">
          <cell r="C26">
            <v>68</v>
          </cell>
        </row>
        <row r="27">
          <cell r="C27">
            <v>244</v>
          </cell>
        </row>
        <row r="28">
          <cell r="C28">
            <v>145</v>
          </cell>
        </row>
        <row r="29">
          <cell r="C29">
            <v>172</v>
          </cell>
        </row>
        <row r="30">
          <cell r="C30">
            <v>159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30" sqref="M30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200" t="s">
        <v>27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</row>
    <row r="2" spans="1:38" s="36" customFormat="1" ht="19.5" customHeight="1">
      <c r="A2" s="201" t="s">
        <v>82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1:38" s="36" customFormat="1" ht="26.25" customHeight="1">
      <c r="A3" s="202" t="s">
        <v>85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1:38" s="39" customFormat="1" ht="80.25" customHeight="1">
      <c r="A4" s="176" t="s">
        <v>25</v>
      </c>
      <c r="B4" s="179" t="s">
        <v>44</v>
      </c>
      <c r="C4" s="182" t="s">
        <v>56</v>
      </c>
      <c r="D4" s="183"/>
      <c r="E4" s="184"/>
      <c r="F4" s="37"/>
      <c r="G4" s="173" t="s">
        <v>74</v>
      </c>
      <c r="H4" s="174"/>
      <c r="I4" s="175"/>
      <c r="J4" s="38"/>
      <c r="K4" s="188" t="s">
        <v>75</v>
      </c>
      <c r="L4" s="189"/>
      <c r="M4" s="189"/>
      <c r="N4" s="190"/>
      <c r="O4" s="111"/>
      <c r="P4" s="188" t="s">
        <v>76</v>
      </c>
      <c r="Q4" s="174"/>
      <c r="R4" s="174"/>
      <c r="S4" s="175"/>
      <c r="T4" s="111"/>
      <c r="U4" s="188" t="s">
        <v>77</v>
      </c>
      <c r="V4" s="174"/>
      <c r="W4" s="174"/>
      <c r="X4" s="175"/>
      <c r="Y4" s="111"/>
      <c r="Z4" s="203" t="s">
        <v>78</v>
      </c>
      <c r="AA4" s="204"/>
      <c r="AB4" s="205"/>
      <c r="AC4" s="112"/>
      <c r="AD4" s="188" t="s">
        <v>83</v>
      </c>
      <c r="AE4" s="189"/>
      <c r="AF4" s="190"/>
      <c r="AG4" s="188" t="s">
        <v>79</v>
      </c>
      <c r="AH4" s="189"/>
      <c r="AI4" s="190"/>
      <c r="AJ4" s="111"/>
      <c r="AK4" s="188" t="s">
        <v>80</v>
      </c>
      <c r="AL4" s="175"/>
    </row>
    <row r="5" spans="1:38" s="39" customFormat="1" ht="45.75" customHeight="1">
      <c r="A5" s="177"/>
      <c r="B5" s="180"/>
      <c r="C5" s="185"/>
      <c r="D5" s="186"/>
      <c r="E5" s="187"/>
      <c r="F5" s="40"/>
      <c r="G5" s="193" t="s">
        <v>68</v>
      </c>
      <c r="H5" s="193"/>
      <c r="I5" s="193"/>
      <c r="J5" s="116"/>
      <c r="K5" s="166" t="s">
        <v>69</v>
      </c>
      <c r="L5" s="166"/>
      <c r="M5" s="166"/>
      <c r="N5" s="166"/>
      <c r="O5" s="115"/>
      <c r="P5" s="166" t="s">
        <v>70</v>
      </c>
      <c r="Q5" s="166"/>
      <c r="R5" s="166"/>
      <c r="S5" s="166"/>
      <c r="T5" s="115"/>
      <c r="U5" s="166" t="s">
        <v>39</v>
      </c>
      <c r="V5" s="193" t="s">
        <v>42</v>
      </c>
      <c r="W5" s="193" t="s">
        <v>43</v>
      </c>
      <c r="X5" s="166" t="s">
        <v>50</v>
      </c>
      <c r="Y5" s="115"/>
      <c r="Z5" s="166" t="s">
        <v>51</v>
      </c>
      <c r="AA5" s="166"/>
      <c r="AB5" s="166"/>
      <c r="AC5" s="110"/>
      <c r="AD5" s="173" t="s">
        <v>84</v>
      </c>
      <c r="AE5" s="174"/>
      <c r="AF5" s="175"/>
      <c r="AG5" s="173" t="s">
        <v>52</v>
      </c>
      <c r="AH5" s="174"/>
      <c r="AI5" s="175"/>
      <c r="AJ5" s="115"/>
      <c r="AK5" s="166" t="s">
        <v>52</v>
      </c>
      <c r="AL5" s="166"/>
    </row>
    <row r="6" spans="1:38" s="39" customFormat="1" ht="21" customHeight="1">
      <c r="A6" s="177"/>
      <c r="B6" s="180"/>
      <c r="C6" s="191">
        <v>2024</v>
      </c>
      <c r="D6" s="191">
        <v>2025</v>
      </c>
      <c r="E6" s="196" t="s">
        <v>28</v>
      </c>
      <c r="F6" s="40"/>
      <c r="G6" s="169">
        <v>2024</v>
      </c>
      <c r="H6" s="169">
        <v>2025</v>
      </c>
      <c r="I6" s="196" t="s">
        <v>28</v>
      </c>
      <c r="J6" s="116"/>
      <c r="K6" s="198">
        <v>2024</v>
      </c>
      <c r="L6" s="173">
        <v>2025</v>
      </c>
      <c r="M6" s="174"/>
      <c r="N6" s="175"/>
      <c r="O6" s="115"/>
      <c r="P6" s="198">
        <v>2024</v>
      </c>
      <c r="Q6" s="173">
        <v>2025</v>
      </c>
      <c r="R6" s="174"/>
      <c r="S6" s="175"/>
      <c r="T6" s="115"/>
      <c r="U6" s="166"/>
      <c r="V6" s="193"/>
      <c r="W6" s="193"/>
      <c r="X6" s="166"/>
      <c r="Y6" s="115"/>
      <c r="Z6" s="169">
        <v>2024</v>
      </c>
      <c r="AA6" s="169">
        <v>2025</v>
      </c>
      <c r="AB6" s="196" t="s">
        <v>28</v>
      </c>
      <c r="AC6" s="113"/>
      <c r="AD6" s="167">
        <v>2024</v>
      </c>
      <c r="AE6" s="191">
        <v>2025</v>
      </c>
      <c r="AF6" s="171" t="s">
        <v>28</v>
      </c>
      <c r="AG6" s="167">
        <v>2024</v>
      </c>
      <c r="AH6" s="169">
        <v>2025</v>
      </c>
      <c r="AI6" s="171" t="s">
        <v>28</v>
      </c>
      <c r="AJ6" s="115"/>
      <c r="AK6" s="169">
        <v>2024</v>
      </c>
      <c r="AL6" s="169">
        <v>2025</v>
      </c>
    </row>
    <row r="7" spans="1:38" s="39" customFormat="1" ht="43.5" customHeight="1">
      <c r="A7" s="177"/>
      <c r="B7" s="180"/>
      <c r="C7" s="192"/>
      <c r="D7" s="192"/>
      <c r="E7" s="197"/>
      <c r="F7" s="41"/>
      <c r="G7" s="170"/>
      <c r="H7" s="170"/>
      <c r="I7" s="197"/>
      <c r="J7" s="41"/>
      <c r="K7" s="199"/>
      <c r="L7" s="115" t="s">
        <v>45</v>
      </c>
      <c r="M7" s="115" t="s">
        <v>48</v>
      </c>
      <c r="N7" s="115" t="s">
        <v>28</v>
      </c>
      <c r="O7" s="41"/>
      <c r="P7" s="199"/>
      <c r="Q7" s="115" t="s">
        <v>45</v>
      </c>
      <c r="R7" s="115" t="s">
        <v>49</v>
      </c>
      <c r="S7" s="115" t="s">
        <v>28</v>
      </c>
      <c r="T7" s="41"/>
      <c r="U7" s="166"/>
      <c r="V7" s="193"/>
      <c r="W7" s="193"/>
      <c r="X7" s="166"/>
      <c r="Y7" s="115"/>
      <c r="Z7" s="170"/>
      <c r="AA7" s="170"/>
      <c r="AB7" s="197"/>
      <c r="AC7" s="114"/>
      <c r="AD7" s="168"/>
      <c r="AE7" s="192"/>
      <c r="AF7" s="172"/>
      <c r="AG7" s="168"/>
      <c r="AH7" s="170"/>
      <c r="AI7" s="172"/>
      <c r="AJ7" s="41"/>
      <c r="AK7" s="170"/>
      <c r="AL7" s="170"/>
    </row>
    <row r="8" spans="1:38" s="39" customFormat="1" ht="15" customHeight="1">
      <c r="A8" s="178"/>
      <c r="B8" s="181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3090</v>
      </c>
      <c r="D10" s="106">
        <v>2809</v>
      </c>
      <c r="E10" s="106">
        <v>22</v>
      </c>
      <c r="F10" s="54"/>
      <c r="G10" s="54">
        <v>146</v>
      </c>
      <c r="H10" s="106">
        <v>176</v>
      </c>
      <c r="I10" s="54">
        <v>1</v>
      </c>
      <c r="J10" s="54"/>
      <c r="K10" s="54">
        <v>161</v>
      </c>
      <c r="L10" s="106">
        <v>144</v>
      </c>
      <c r="M10" s="106">
        <v>47</v>
      </c>
      <c r="N10" s="106">
        <v>1</v>
      </c>
      <c r="O10" s="54"/>
      <c r="P10" s="54">
        <v>26</v>
      </c>
      <c r="Q10" s="106">
        <v>24</v>
      </c>
      <c r="R10" s="106">
        <v>0</v>
      </c>
      <c r="S10" s="106">
        <v>0</v>
      </c>
      <c r="T10" s="54"/>
      <c r="U10" s="54">
        <v>8</v>
      </c>
      <c r="V10" s="54">
        <v>3</v>
      </c>
      <c r="W10" s="54">
        <v>2</v>
      </c>
      <c r="X10" s="54">
        <v>0</v>
      </c>
      <c r="Y10" s="54"/>
      <c r="Z10" s="54">
        <v>2250</v>
      </c>
      <c r="AA10" s="54">
        <v>1715</v>
      </c>
      <c r="AB10" s="54">
        <v>14</v>
      </c>
      <c r="AC10" s="54"/>
      <c r="AD10" s="54">
        <v>0</v>
      </c>
      <c r="AE10" s="54">
        <v>121</v>
      </c>
      <c r="AF10" s="54">
        <v>6</v>
      </c>
      <c r="AG10" s="54">
        <v>224</v>
      </c>
      <c r="AH10" s="54">
        <v>320</v>
      </c>
      <c r="AI10" s="54">
        <v>0</v>
      </c>
      <c r="AJ10" s="54"/>
      <c r="AK10" s="54">
        <v>283</v>
      </c>
      <c r="AL10" s="106">
        <v>309</v>
      </c>
    </row>
    <row r="11" spans="1:38" s="39" customFormat="1" ht="24.95" customHeight="1">
      <c r="A11" s="52">
        <v>2</v>
      </c>
      <c r="B11" s="53" t="s">
        <v>2</v>
      </c>
      <c r="C11" s="54">
        <v>1665</v>
      </c>
      <c r="D11" s="106">
        <v>1474</v>
      </c>
      <c r="E11" s="106">
        <v>8</v>
      </c>
      <c r="F11" s="54"/>
      <c r="G11" s="54">
        <v>122</v>
      </c>
      <c r="H11" s="106">
        <v>167</v>
      </c>
      <c r="I11" s="54">
        <v>2</v>
      </c>
      <c r="J11" s="54"/>
      <c r="K11" s="54">
        <v>151</v>
      </c>
      <c r="L11" s="106">
        <v>141</v>
      </c>
      <c r="M11" s="106">
        <v>55</v>
      </c>
      <c r="N11" s="106">
        <v>0</v>
      </c>
      <c r="O11" s="54"/>
      <c r="P11" s="54">
        <v>18</v>
      </c>
      <c r="Q11" s="106">
        <v>21</v>
      </c>
      <c r="R11" s="106">
        <v>0</v>
      </c>
      <c r="S11" s="106">
        <v>0</v>
      </c>
      <c r="T11" s="54"/>
      <c r="U11" s="54">
        <v>3</v>
      </c>
      <c r="V11" s="54">
        <v>0</v>
      </c>
      <c r="W11" s="54">
        <v>2</v>
      </c>
      <c r="X11" s="54">
        <v>0</v>
      </c>
      <c r="Y11" s="54"/>
      <c r="Z11" s="54">
        <v>1249</v>
      </c>
      <c r="AA11" s="54">
        <v>934</v>
      </c>
      <c r="AB11" s="54">
        <v>6</v>
      </c>
      <c r="AC11" s="54"/>
      <c r="AD11" s="54">
        <v>0</v>
      </c>
      <c r="AE11" s="54">
        <v>62</v>
      </c>
      <c r="AF11" s="54">
        <v>0</v>
      </c>
      <c r="AG11" s="54">
        <v>65</v>
      </c>
      <c r="AH11" s="54">
        <v>109</v>
      </c>
      <c r="AI11" s="54">
        <v>0</v>
      </c>
      <c r="AJ11" s="54"/>
      <c r="AK11" s="54">
        <v>60</v>
      </c>
      <c r="AL11" s="106">
        <v>40</v>
      </c>
    </row>
    <row r="12" spans="1:38" s="39" customFormat="1" ht="24.95" customHeight="1">
      <c r="A12" s="52">
        <v>3</v>
      </c>
      <c r="B12" s="53" t="s">
        <v>3</v>
      </c>
      <c r="C12" s="54">
        <v>7778</v>
      </c>
      <c r="D12" s="106">
        <v>7248</v>
      </c>
      <c r="E12" s="106">
        <v>39</v>
      </c>
      <c r="F12" s="54"/>
      <c r="G12" s="54">
        <v>359</v>
      </c>
      <c r="H12" s="106">
        <v>452</v>
      </c>
      <c r="I12" s="54">
        <v>0</v>
      </c>
      <c r="J12" s="54"/>
      <c r="K12" s="54">
        <v>547</v>
      </c>
      <c r="L12" s="106">
        <v>486</v>
      </c>
      <c r="M12" s="106">
        <v>102</v>
      </c>
      <c r="N12" s="106">
        <v>0</v>
      </c>
      <c r="O12" s="54"/>
      <c r="P12" s="54">
        <v>22</v>
      </c>
      <c r="Q12" s="106">
        <v>28</v>
      </c>
      <c r="R12" s="106">
        <v>2</v>
      </c>
      <c r="S12" s="106">
        <v>0</v>
      </c>
      <c r="T12" s="54"/>
      <c r="U12" s="54">
        <v>11</v>
      </c>
      <c r="V12" s="54">
        <v>4</v>
      </c>
      <c r="W12" s="54">
        <v>4</v>
      </c>
      <c r="X12" s="54">
        <v>5</v>
      </c>
      <c r="Y12" s="54"/>
      <c r="Z12" s="54">
        <v>6295</v>
      </c>
      <c r="AA12" s="54">
        <v>5297</v>
      </c>
      <c r="AB12" s="54">
        <v>23</v>
      </c>
      <c r="AC12" s="54"/>
      <c r="AD12" s="54">
        <v>0</v>
      </c>
      <c r="AE12" s="54">
        <v>277</v>
      </c>
      <c r="AF12" s="54">
        <v>16</v>
      </c>
      <c r="AG12" s="54">
        <v>404</v>
      </c>
      <c r="AH12" s="54">
        <v>551</v>
      </c>
      <c r="AI12" s="54">
        <v>0</v>
      </c>
      <c r="AJ12" s="54"/>
      <c r="AK12" s="54">
        <v>151</v>
      </c>
      <c r="AL12" s="106">
        <v>157</v>
      </c>
    </row>
    <row r="13" spans="1:38" s="39" customFormat="1" ht="24.95" customHeight="1">
      <c r="A13" s="52">
        <v>4</v>
      </c>
      <c r="B13" s="53" t="s">
        <v>21</v>
      </c>
      <c r="C13" s="54">
        <v>2355</v>
      </c>
      <c r="D13" s="106">
        <v>1901</v>
      </c>
      <c r="E13" s="106">
        <v>4</v>
      </c>
      <c r="F13" s="54"/>
      <c r="G13" s="54">
        <v>74</v>
      </c>
      <c r="H13" s="106">
        <v>75</v>
      </c>
      <c r="I13" s="54">
        <v>1</v>
      </c>
      <c r="J13" s="54"/>
      <c r="K13" s="54">
        <v>292</v>
      </c>
      <c r="L13" s="106">
        <v>149</v>
      </c>
      <c r="M13" s="106">
        <v>6</v>
      </c>
      <c r="N13" s="106">
        <v>0</v>
      </c>
      <c r="O13" s="54"/>
      <c r="P13" s="54">
        <v>38</v>
      </c>
      <c r="Q13" s="106">
        <v>26</v>
      </c>
      <c r="R13" s="106">
        <v>0</v>
      </c>
      <c r="S13" s="106">
        <v>0</v>
      </c>
      <c r="T13" s="54"/>
      <c r="U13" s="54">
        <v>2</v>
      </c>
      <c r="V13" s="54">
        <v>0</v>
      </c>
      <c r="W13" s="54">
        <v>0</v>
      </c>
      <c r="X13" s="54">
        <v>0</v>
      </c>
      <c r="Y13" s="54"/>
      <c r="Z13" s="54">
        <v>1679</v>
      </c>
      <c r="AA13" s="54">
        <v>1315</v>
      </c>
      <c r="AB13" s="54">
        <v>3</v>
      </c>
      <c r="AC13" s="54"/>
      <c r="AD13" s="54">
        <v>0</v>
      </c>
      <c r="AE13" s="54">
        <v>109</v>
      </c>
      <c r="AF13" s="54">
        <v>0</v>
      </c>
      <c r="AG13" s="54">
        <v>245</v>
      </c>
      <c r="AH13" s="54">
        <v>215</v>
      </c>
      <c r="AI13" s="54">
        <v>0</v>
      </c>
      <c r="AJ13" s="54"/>
      <c r="AK13" s="54">
        <v>27</v>
      </c>
      <c r="AL13" s="106">
        <v>12</v>
      </c>
    </row>
    <row r="14" spans="1:38" s="39" customFormat="1" ht="24.95" customHeight="1">
      <c r="A14" s="52">
        <v>5</v>
      </c>
      <c r="B14" s="53" t="s">
        <v>4</v>
      </c>
      <c r="C14" s="54">
        <v>2649</v>
      </c>
      <c r="D14" s="106">
        <v>2543</v>
      </c>
      <c r="E14" s="106">
        <v>17</v>
      </c>
      <c r="F14" s="54"/>
      <c r="G14" s="54">
        <v>134</v>
      </c>
      <c r="H14" s="106">
        <v>159</v>
      </c>
      <c r="I14" s="54">
        <v>0</v>
      </c>
      <c r="J14" s="54"/>
      <c r="K14" s="54">
        <v>200</v>
      </c>
      <c r="L14" s="106">
        <v>237</v>
      </c>
      <c r="M14" s="106">
        <v>37</v>
      </c>
      <c r="N14" s="106">
        <v>5</v>
      </c>
      <c r="O14" s="54"/>
      <c r="P14" s="54">
        <v>11</v>
      </c>
      <c r="Q14" s="106">
        <v>10</v>
      </c>
      <c r="R14" s="106">
        <v>0</v>
      </c>
      <c r="S14" s="106">
        <v>0</v>
      </c>
      <c r="T14" s="54"/>
      <c r="U14" s="54">
        <v>4</v>
      </c>
      <c r="V14" s="54">
        <v>4</v>
      </c>
      <c r="W14" s="54">
        <v>3</v>
      </c>
      <c r="X14" s="54">
        <v>1</v>
      </c>
      <c r="Y14" s="54"/>
      <c r="Z14" s="54">
        <v>2041</v>
      </c>
      <c r="AA14" s="54">
        <v>1589</v>
      </c>
      <c r="AB14" s="54">
        <v>7</v>
      </c>
      <c r="AC14" s="54"/>
      <c r="AD14" s="54">
        <v>0</v>
      </c>
      <c r="AE14" s="54">
        <v>182</v>
      </c>
      <c r="AF14" s="54">
        <v>5</v>
      </c>
      <c r="AG14" s="54">
        <v>212</v>
      </c>
      <c r="AH14" s="54">
        <v>317</v>
      </c>
      <c r="AI14" s="54">
        <v>0</v>
      </c>
      <c r="AJ14" s="54"/>
      <c r="AK14" s="54">
        <v>51</v>
      </c>
      <c r="AL14" s="106">
        <v>49</v>
      </c>
    </row>
    <row r="15" spans="1:38" s="39" customFormat="1" ht="24.95" customHeight="1">
      <c r="A15" s="52">
        <v>6</v>
      </c>
      <c r="B15" s="53" t="s">
        <v>5</v>
      </c>
      <c r="C15" s="54">
        <v>2531</v>
      </c>
      <c r="D15" s="106">
        <v>2341</v>
      </c>
      <c r="E15" s="106">
        <v>31</v>
      </c>
      <c r="F15" s="54"/>
      <c r="G15" s="54">
        <v>111</v>
      </c>
      <c r="H15" s="106">
        <v>157</v>
      </c>
      <c r="I15" s="54">
        <v>1</v>
      </c>
      <c r="J15" s="54"/>
      <c r="K15" s="54">
        <v>231</v>
      </c>
      <c r="L15" s="106">
        <v>201</v>
      </c>
      <c r="M15" s="106">
        <v>34</v>
      </c>
      <c r="N15" s="106">
        <v>0</v>
      </c>
      <c r="O15" s="54"/>
      <c r="P15" s="54">
        <v>13</v>
      </c>
      <c r="Q15" s="106">
        <v>15</v>
      </c>
      <c r="R15" s="106">
        <v>1</v>
      </c>
      <c r="S15" s="106">
        <v>0</v>
      </c>
      <c r="T15" s="54"/>
      <c r="U15" s="54">
        <v>3</v>
      </c>
      <c r="V15" s="54">
        <v>0</v>
      </c>
      <c r="W15" s="54">
        <v>0</v>
      </c>
      <c r="X15" s="54">
        <v>0</v>
      </c>
      <c r="Y15" s="54"/>
      <c r="Z15" s="54">
        <v>1988</v>
      </c>
      <c r="AA15" s="54">
        <v>1673</v>
      </c>
      <c r="AB15" s="54">
        <v>29</v>
      </c>
      <c r="AC15" s="54"/>
      <c r="AD15" s="54">
        <v>0</v>
      </c>
      <c r="AE15" s="54">
        <v>59</v>
      </c>
      <c r="AF15" s="54">
        <v>1</v>
      </c>
      <c r="AG15" s="54">
        <v>162</v>
      </c>
      <c r="AH15" s="54">
        <v>221</v>
      </c>
      <c r="AI15" s="54">
        <v>0</v>
      </c>
      <c r="AJ15" s="54"/>
      <c r="AK15" s="54">
        <v>26</v>
      </c>
      <c r="AL15" s="106">
        <v>15</v>
      </c>
    </row>
    <row r="16" spans="1:38" s="39" customFormat="1" ht="24.95" customHeight="1">
      <c r="A16" s="52">
        <v>7</v>
      </c>
      <c r="B16" s="53" t="s">
        <v>6</v>
      </c>
      <c r="C16" s="54">
        <v>2612</v>
      </c>
      <c r="D16" s="106">
        <v>2075</v>
      </c>
      <c r="E16" s="106">
        <v>3</v>
      </c>
      <c r="F16" s="54"/>
      <c r="G16" s="54">
        <v>122</v>
      </c>
      <c r="H16" s="106">
        <v>102</v>
      </c>
      <c r="I16" s="54">
        <v>0</v>
      </c>
      <c r="J16" s="54"/>
      <c r="K16" s="54">
        <v>216</v>
      </c>
      <c r="L16" s="106">
        <v>163</v>
      </c>
      <c r="M16" s="106">
        <v>41</v>
      </c>
      <c r="N16" s="106">
        <v>0</v>
      </c>
      <c r="O16" s="54"/>
      <c r="P16" s="54">
        <v>12</v>
      </c>
      <c r="Q16" s="106">
        <v>8</v>
      </c>
      <c r="R16" s="106">
        <v>2</v>
      </c>
      <c r="S16" s="106">
        <v>0</v>
      </c>
      <c r="T16" s="54"/>
      <c r="U16" s="54">
        <v>6</v>
      </c>
      <c r="V16" s="54">
        <v>1</v>
      </c>
      <c r="W16" s="54">
        <v>1</v>
      </c>
      <c r="X16" s="54">
        <v>0</v>
      </c>
      <c r="Y16" s="54"/>
      <c r="Z16" s="54">
        <v>1929</v>
      </c>
      <c r="AA16" s="54">
        <v>1408</v>
      </c>
      <c r="AB16" s="54">
        <v>2</v>
      </c>
      <c r="AC16" s="54"/>
      <c r="AD16" s="54">
        <v>0</v>
      </c>
      <c r="AE16" s="54">
        <v>74</v>
      </c>
      <c r="AF16" s="54">
        <v>1</v>
      </c>
      <c r="AG16" s="54">
        <v>184</v>
      </c>
      <c r="AH16" s="54">
        <v>174</v>
      </c>
      <c r="AI16" s="54">
        <v>0</v>
      </c>
      <c r="AJ16" s="54"/>
      <c r="AK16" s="54">
        <v>149</v>
      </c>
      <c r="AL16" s="106">
        <v>146</v>
      </c>
    </row>
    <row r="17" spans="1:38" s="39" customFormat="1" ht="24.95" customHeight="1">
      <c r="A17" s="52">
        <v>8</v>
      </c>
      <c r="B17" s="53" t="s">
        <v>22</v>
      </c>
      <c r="C17" s="54">
        <v>1422</v>
      </c>
      <c r="D17" s="106">
        <v>1416</v>
      </c>
      <c r="E17" s="106">
        <v>6</v>
      </c>
      <c r="F17" s="54"/>
      <c r="G17" s="54">
        <v>139</v>
      </c>
      <c r="H17" s="106">
        <v>159</v>
      </c>
      <c r="I17" s="54">
        <v>0</v>
      </c>
      <c r="J17" s="54"/>
      <c r="K17" s="54">
        <v>155</v>
      </c>
      <c r="L17" s="106">
        <v>145</v>
      </c>
      <c r="M17" s="106">
        <v>13</v>
      </c>
      <c r="N17" s="106">
        <v>0</v>
      </c>
      <c r="O17" s="54"/>
      <c r="P17" s="54">
        <v>24</v>
      </c>
      <c r="Q17" s="106">
        <v>18</v>
      </c>
      <c r="R17" s="106">
        <v>0</v>
      </c>
      <c r="S17" s="106">
        <v>0</v>
      </c>
      <c r="T17" s="54"/>
      <c r="U17" s="54">
        <v>0</v>
      </c>
      <c r="V17" s="54">
        <v>0</v>
      </c>
      <c r="W17" s="54">
        <v>0</v>
      </c>
      <c r="X17" s="54">
        <v>0</v>
      </c>
      <c r="Y17" s="54"/>
      <c r="Z17" s="54">
        <v>865</v>
      </c>
      <c r="AA17" s="54">
        <v>752</v>
      </c>
      <c r="AB17" s="54">
        <v>4</v>
      </c>
      <c r="AC17" s="54"/>
      <c r="AD17" s="54">
        <v>0</v>
      </c>
      <c r="AE17" s="54">
        <v>96</v>
      </c>
      <c r="AF17" s="54">
        <v>2</v>
      </c>
      <c r="AG17" s="54">
        <v>205</v>
      </c>
      <c r="AH17" s="54">
        <v>224</v>
      </c>
      <c r="AI17" s="54">
        <v>0</v>
      </c>
      <c r="AJ17" s="54"/>
      <c r="AK17" s="54">
        <v>34</v>
      </c>
      <c r="AL17" s="106">
        <v>22</v>
      </c>
    </row>
    <row r="18" spans="1:38" s="39" customFormat="1" ht="24.95" customHeight="1">
      <c r="A18" s="52">
        <v>9</v>
      </c>
      <c r="B18" s="53" t="s">
        <v>66</v>
      </c>
      <c r="C18" s="54">
        <v>11675</v>
      </c>
      <c r="D18" s="106">
        <v>11413</v>
      </c>
      <c r="E18" s="106">
        <v>30</v>
      </c>
      <c r="F18" s="54"/>
      <c r="G18" s="54">
        <v>512</v>
      </c>
      <c r="H18" s="106">
        <v>623</v>
      </c>
      <c r="I18" s="54">
        <v>0</v>
      </c>
      <c r="J18" s="54"/>
      <c r="K18" s="54">
        <v>1184</v>
      </c>
      <c r="L18" s="106">
        <v>908</v>
      </c>
      <c r="M18" s="106">
        <v>273</v>
      </c>
      <c r="N18" s="106">
        <v>3</v>
      </c>
      <c r="O18" s="54"/>
      <c r="P18" s="54">
        <v>56</v>
      </c>
      <c r="Q18" s="106">
        <v>45</v>
      </c>
      <c r="R18" s="106">
        <v>3</v>
      </c>
      <c r="S18" s="106">
        <v>0</v>
      </c>
      <c r="T18" s="54"/>
      <c r="U18" s="54">
        <v>11</v>
      </c>
      <c r="V18" s="54">
        <v>6</v>
      </c>
      <c r="W18" s="54">
        <v>5</v>
      </c>
      <c r="X18" s="54">
        <v>1</v>
      </c>
      <c r="Y18" s="54"/>
      <c r="Z18" s="54">
        <v>8100</v>
      </c>
      <c r="AA18" s="54">
        <v>7272</v>
      </c>
      <c r="AB18" s="54">
        <v>25</v>
      </c>
      <c r="AC18" s="54"/>
      <c r="AD18" s="54">
        <v>0</v>
      </c>
      <c r="AE18" s="54">
        <v>679</v>
      </c>
      <c r="AF18" s="54">
        <v>2</v>
      </c>
      <c r="AG18" s="54">
        <v>1593</v>
      </c>
      <c r="AH18" s="54">
        <v>1671</v>
      </c>
      <c r="AI18" s="54">
        <v>0</v>
      </c>
      <c r="AJ18" s="54"/>
      <c r="AK18" s="54">
        <v>230</v>
      </c>
      <c r="AL18" s="106">
        <v>215</v>
      </c>
    </row>
    <row r="19" spans="1:38" s="39" customFormat="1" ht="24.95" customHeight="1">
      <c r="A19" s="52">
        <v>10</v>
      </c>
      <c r="B19" s="53" t="s">
        <v>7</v>
      </c>
      <c r="C19" s="54">
        <v>2133</v>
      </c>
      <c r="D19" s="106">
        <v>1724</v>
      </c>
      <c r="E19" s="106">
        <v>12</v>
      </c>
      <c r="F19" s="54"/>
      <c r="G19" s="54">
        <v>67</v>
      </c>
      <c r="H19" s="106">
        <v>88</v>
      </c>
      <c r="I19" s="54">
        <v>0</v>
      </c>
      <c r="J19" s="54"/>
      <c r="K19" s="54">
        <v>113</v>
      </c>
      <c r="L19" s="106">
        <v>95</v>
      </c>
      <c r="M19" s="106">
        <v>42</v>
      </c>
      <c r="N19" s="106">
        <v>2</v>
      </c>
      <c r="O19" s="54"/>
      <c r="P19" s="54">
        <v>3</v>
      </c>
      <c r="Q19" s="106">
        <v>1</v>
      </c>
      <c r="R19" s="106">
        <v>0</v>
      </c>
      <c r="S19" s="106">
        <v>0</v>
      </c>
      <c r="T19" s="54"/>
      <c r="U19" s="54">
        <v>0</v>
      </c>
      <c r="V19" s="54">
        <v>0</v>
      </c>
      <c r="W19" s="54">
        <v>0</v>
      </c>
      <c r="X19" s="54">
        <v>0</v>
      </c>
      <c r="Y19" s="54"/>
      <c r="Z19" s="54">
        <v>1759</v>
      </c>
      <c r="AA19" s="54">
        <v>1264</v>
      </c>
      <c r="AB19" s="54">
        <v>8</v>
      </c>
      <c r="AC19" s="54"/>
      <c r="AD19" s="54">
        <v>0</v>
      </c>
      <c r="AE19" s="54">
        <v>31</v>
      </c>
      <c r="AF19" s="54">
        <v>2</v>
      </c>
      <c r="AG19" s="54">
        <v>109</v>
      </c>
      <c r="AH19" s="54">
        <v>137</v>
      </c>
      <c r="AI19" s="54">
        <v>0</v>
      </c>
      <c r="AJ19" s="54"/>
      <c r="AK19" s="54">
        <v>82</v>
      </c>
      <c r="AL19" s="106">
        <v>108</v>
      </c>
    </row>
    <row r="20" spans="1:38" s="39" customFormat="1" ht="24.95" customHeight="1">
      <c r="A20" s="52">
        <v>11</v>
      </c>
      <c r="B20" s="53" t="s">
        <v>23</v>
      </c>
      <c r="C20" s="54">
        <v>586</v>
      </c>
      <c r="D20" s="106">
        <v>245</v>
      </c>
      <c r="E20" s="106">
        <v>0</v>
      </c>
      <c r="F20" s="54"/>
      <c r="G20" s="54">
        <v>5</v>
      </c>
      <c r="H20" s="106">
        <v>1</v>
      </c>
      <c r="I20" s="54">
        <v>0</v>
      </c>
      <c r="J20" s="54"/>
      <c r="K20" s="54">
        <v>78</v>
      </c>
      <c r="L20" s="106">
        <v>26</v>
      </c>
      <c r="M20" s="106">
        <v>12</v>
      </c>
      <c r="N20" s="106">
        <v>0</v>
      </c>
      <c r="O20" s="54"/>
      <c r="P20" s="54">
        <v>3</v>
      </c>
      <c r="Q20" s="106">
        <v>0</v>
      </c>
      <c r="R20" s="106">
        <v>0</v>
      </c>
      <c r="S20" s="106">
        <v>0</v>
      </c>
      <c r="T20" s="54"/>
      <c r="U20" s="54">
        <v>0</v>
      </c>
      <c r="V20" s="54">
        <v>0</v>
      </c>
      <c r="W20" s="54">
        <v>0</v>
      </c>
      <c r="X20" s="54">
        <v>0</v>
      </c>
      <c r="Y20" s="54"/>
      <c r="Z20" s="54">
        <v>448</v>
      </c>
      <c r="AA20" s="54">
        <v>193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43</v>
      </c>
      <c r="AH20" s="54">
        <v>18</v>
      </c>
      <c r="AI20" s="54">
        <v>0</v>
      </c>
      <c r="AJ20" s="54"/>
      <c r="AK20" s="54">
        <v>9</v>
      </c>
      <c r="AL20" s="106">
        <v>7</v>
      </c>
    </row>
    <row r="21" spans="1:38" s="39" customFormat="1" ht="24.95" customHeight="1">
      <c r="A21" s="52">
        <v>12</v>
      </c>
      <c r="B21" s="53" t="s">
        <v>8</v>
      </c>
      <c r="C21" s="54">
        <v>3437</v>
      </c>
      <c r="D21" s="106">
        <v>3547</v>
      </c>
      <c r="E21" s="106">
        <v>23</v>
      </c>
      <c r="F21" s="54"/>
      <c r="G21" s="54">
        <v>197</v>
      </c>
      <c r="H21" s="106">
        <v>250</v>
      </c>
      <c r="I21" s="54">
        <v>0</v>
      </c>
      <c r="J21" s="54"/>
      <c r="K21" s="54">
        <v>347</v>
      </c>
      <c r="L21" s="106">
        <v>404</v>
      </c>
      <c r="M21" s="106">
        <v>124</v>
      </c>
      <c r="N21" s="106">
        <v>6</v>
      </c>
      <c r="O21" s="54"/>
      <c r="P21" s="54">
        <v>23</v>
      </c>
      <c r="Q21" s="106">
        <v>22</v>
      </c>
      <c r="R21" s="106">
        <v>0</v>
      </c>
      <c r="S21" s="106">
        <v>0</v>
      </c>
      <c r="T21" s="54"/>
      <c r="U21" s="54">
        <v>8</v>
      </c>
      <c r="V21" s="54">
        <v>5</v>
      </c>
      <c r="W21" s="54">
        <v>1</v>
      </c>
      <c r="X21" s="54">
        <v>0</v>
      </c>
      <c r="Y21" s="54"/>
      <c r="Z21" s="54">
        <v>2302</v>
      </c>
      <c r="AA21" s="54">
        <v>1952</v>
      </c>
      <c r="AB21" s="54">
        <v>12</v>
      </c>
      <c r="AC21" s="54"/>
      <c r="AD21" s="54">
        <v>0</v>
      </c>
      <c r="AE21" s="54">
        <v>161</v>
      </c>
      <c r="AF21" s="54">
        <v>5</v>
      </c>
      <c r="AG21" s="54">
        <v>401</v>
      </c>
      <c r="AH21" s="54">
        <v>518</v>
      </c>
      <c r="AI21" s="54">
        <v>0</v>
      </c>
      <c r="AJ21" s="54"/>
      <c r="AK21" s="54">
        <v>167</v>
      </c>
      <c r="AL21" s="106">
        <v>240</v>
      </c>
    </row>
    <row r="22" spans="1:38" s="39" customFormat="1" ht="24.95" customHeight="1">
      <c r="A22" s="52">
        <v>13</v>
      </c>
      <c r="B22" s="53" t="s">
        <v>9</v>
      </c>
      <c r="C22" s="54">
        <v>2137</v>
      </c>
      <c r="D22" s="106">
        <v>1876</v>
      </c>
      <c r="E22" s="106">
        <v>13</v>
      </c>
      <c r="F22" s="54"/>
      <c r="G22" s="54">
        <v>117</v>
      </c>
      <c r="H22" s="106">
        <v>116</v>
      </c>
      <c r="I22" s="54">
        <v>0</v>
      </c>
      <c r="J22" s="54"/>
      <c r="K22" s="54">
        <v>115</v>
      </c>
      <c r="L22" s="106">
        <v>86</v>
      </c>
      <c r="M22" s="106">
        <v>17</v>
      </c>
      <c r="N22" s="106">
        <v>0</v>
      </c>
      <c r="O22" s="54"/>
      <c r="P22" s="54">
        <v>17</v>
      </c>
      <c r="Q22" s="106">
        <v>8</v>
      </c>
      <c r="R22" s="106">
        <v>0</v>
      </c>
      <c r="S22" s="106">
        <v>0</v>
      </c>
      <c r="T22" s="54"/>
      <c r="U22" s="54">
        <v>3</v>
      </c>
      <c r="V22" s="54">
        <v>2</v>
      </c>
      <c r="W22" s="54">
        <v>1</v>
      </c>
      <c r="X22" s="54">
        <v>1</v>
      </c>
      <c r="Y22" s="54"/>
      <c r="Z22" s="54">
        <v>1727</v>
      </c>
      <c r="AA22" s="54">
        <v>1447</v>
      </c>
      <c r="AB22" s="54">
        <v>10</v>
      </c>
      <c r="AC22" s="54"/>
      <c r="AD22" s="54">
        <v>0</v>
      </c>
      <c r="AE22" s="54">
        <v>89</v>
      </c>
      <c r="AF22" s="54">
        <v>3</v>
      </c>
      <c r="AG22" s="54">
        <v>134</v>
      </c>
      <c r="AH22" s="54">
        <v>125</v>
      </c>
      <c r="AI22" s="54">
        <v>0</v>
      </c>
      <c r="AJ22" s="54"/>
      <c r="AK22" s="54">
        <v>27</v>
      </c>
      <c r="AL22" s="106">
        <v>5</v>
      </c>
    </row>
    <row r="23" spans="1:38" s="39" customFormat="1" ht="24.95" customHeight="1">
      <c r="A23" s="52">
        <v>14</v>
      </c>
      <c r="B23" s="53" t="s">
        <v>24</v>
      </c>
      <c r="C23" s="54">
        <v>5558</v>
      </c>
      <c r="D23" s="106">
        <v>5466</v>
      </c>
      <c r="E23" s="106">
        <v>42</v>
      </c>
      <c r="F23" s="54"/>
      <c r="G23" s="54">
        <v>300</v>
      </c>
      <c r="H23" s="106">
        <v>369</v>
      </c>
      <c r="I23" s="54">
        <v>0</v>
      </c>
      <c r="J23" s="54"/>
      <c r="K23" s="54">
        <v>404</v>
      </c>
      <c r="L23" s="106">
        <v>356</v>
      </c>
      <c r="M23" s="106">
        <v>64</v>
      </c>
      <c r="N23" s="106">
        <v>1</v>
      </c>
      <c r="O23" s="54"/>
      <c r="P23" s="54">
        <v>18</v>
      </c>
      <c r="Q23" s="106">
        <v>19</v>
      </c>
      <c r="R23" s="106">
        <v>1</v>
      </c>
      <c r="S23" s="106">
        <v>0</v>
      </c>
      <c r="T23" s="54"/>
      <c r="U23" s="54">
        <v>6</v>
      </c>
      <c r="V23" s="54">
        <v>0</v>
      </c>
      <c r="W23" s="54">
        <v>0</v>
      </c>
      <c r="X23" s="54">
        <v>0</v>
      </c>
      <c r="Y23" s="54"/>
      <c r="Z23" s="54">
        <v>4268</v>
      </c>
      <c r="AA23" s="54">
        <v>3835</v>
      </c>
      <c r="AB23" s="54">
        <v>37</v>
      </c>
      <c r="AC23" s="54"/>
      <c r="AD23" s="54">
        <v>0</v>
      </c>
      <c r="AE23" s="54">
        <v>227</v>
      </c>
      <c r="AF23" s="54">
        <v>4</v>
      </c>
      <c r="AG23" s="54">
        <v>527</v>
      </c>
      <c r="AH23" s="54">
        <v>628</v>
      </c>
      <c r="AI23" s="54">
        <v>0</v>
      </c>
      <c r="AJ23" s="54"/>
      <c r="AK23" s="54">
        <v>41</v>
      </c>
      <c r="AL23" s="106">
        <v>32</v>
      </c>
    </row>
    <row r="24" spans="1:38" s="39" customFormat="1" ht="24.95" customHeight="1">
      <c r="A24" s="52">
        <v>15</v>
      </c>
      <c r="B24" s="53" t="s">
        <v>10</v>
      </c>
      <c r="C24" s="54">
        <v>3274</v>
      </c>
      <c r="D24" s="106">
        <v>2662</v>
      </c>
      <c r="E24" s="106">
        <v>12</v>
      </c>
      <c r="F24" s="54"/>
      <c r="G24" s="54">
        <v>151</v>
      </c>
      <c r="H24" s="106">
        <v>167</v>
      </c>
      <c r="I24" s="54">
        <v>0</v>
      </c>
      <c r="J24" s="54"/>
      <c r="K24" s="54">
        <v>134</v>
      </c>
      <c r="L24" s="106">
        <v>140</v>
      </c>
      <c r="M24" s="106">
        <v>21</v>
      </c>
      <c r="N24" s="106">
        <v>2</v>
      </c>
      <c r="O24" s="54"/>
      <c r="P24" s="54">
        <v>19</v>
      </c>
      <c r="Q24" s="106">
        <v>14</v>
      </c>
      <c r="R24" s="106">
        <v>0</v>
      </c>
      <c r="S24" s="106">
        <v>0</v>
      </c>
      <c r="T24" s="54"/>
      <c r="U24" s="54">
        <v>2</v>
      </c>
      <c r="V24" s="54">
        <v>0</v>
      </c>
      <c r="W24" s="54">
        <v>0</v>
      </c>
      <c r="X24" s="54">
        <v>0</v>
      </c>
      <c r="Y24" s="54"/>
      <c r="Z24" s="54">
        <v>2686</v>
      </c>
      <c r="AA24" s="54">
        <v>1890</v>
      </c>
      <c r="AB24" s="54">
        <v>10</v>
      </c>
      <c r="AC24" s="54"/>
      <c r="AD24" s="54">
        <v>0</v>
      </c>
      <c r="AE24" s="54">
        <v>173</v>
      </c>
      <c r="AF24" s="54">
        <v>0</v>
      </c>
      <c r="AG24" s="54">
        <v>148</v>
      </c>
      <c r="AH24" s="54">
        <v>156</v>
      </c>
      <c r="AI24" s="54">
        <v>0</v>
      </c>
      <c r="AJ24" s="54"/>
      <c r="AK24" s="54">
        <v>136</v>
      </c>
      <c r="AL24" s="106">
        <v>122</v>
      </c>
    </row>
    <row r="25" spans="1:38" s="39" customFormat="1" ht="24.95" customHeight="1">
      <c r="A25" s="52">
        <v>16</v>
      </c>
      <c r="B25" s="53" t="s">
        <v>11</v>
      </c>
      <c r="C25" s="54">
        <v>1875</v>
      </c>
      <c r="D25" s="106">
        <v>1554</v>
      </c>
      <c r="E25" s="106">
        <v>6</v>
      </c>
      <c r="F25" s="54"/>
      <c r="G25" s="54">
        <v>127</v>
      </c>
      <c r="H25" s="106">
        <v>141</v>
      </c>
      <c r="I25" s="54">
        <v>1</v>
      </c>
      <c r="J25" s="54"/>
      <c r="K25" s="54">
        <v>144</v>
      </c>
      <c r="L25" s="106">
        <v>125</v>
      </c>
      <c r="M25" s="106">
        <v>14</v>
      </c>
      <c r="N25" s="106">
        <v>0</v>
      </c>
      <c r="O25" s="54"/>
      <c r="P25" s="54">
        <v>11</v>
      </c>
      <c r="Q25" s="106">
        <v>13</v>
      </c>
      <c r="R25" s="106">
        <v>0</v>
      </c>
      <c r="S25" s="106">
        <v>0</v>
      </c>
      <c r="T25" s="54"/>
      <c r="U25" s="54">
        <v>7</v>
      </c>
      <c r="V25" s="54">
        <v>1</v>
      </c>
      <c r="W25" s="54">
        <v>0</v>
      </c>
      <c r="X25" s="54">
        <v>0</v>
      </c>
      <c r="Y25" s="54"/>
      <c r="Z25" s="54">
        <v>1455</v>
      </c>
      <c r="AA25" s="54">
        <v>1048</v>
      </c>
      <c r="AB25" s="54">
        <v>2</v>
      </c>
      <c r="AC25" s="54"/>
      <c r="AD25" s="54">
        <v>0</v>
      </c>
      <c r="AE25" s="54">
        <v>88</v>
      </c>
      <c r="AF25" s="54">
        <v>3</v>
      </c>
      <c r="AG25" s="54">
        <v>89</v>
      </c>
      <c r="AH25" s="54">
        <v>117</v>
      </c>
      <c r="AI25" s="54">
        <v>0</v>
      </c>
      <c r="AJ25" s="54"/>
      <c r="AK25" s="54">
        <v>49</v>
      </c>
      <c r="AL25" s="106">
        <v>22</v>
      </c>
    </row>
    <row r="26" spans="1:38" s="39" customFormat="1" ht="24.95" customHeight="1">
      <c r="A26" s="52">
        <v>17</v>
      </c>
      <c r="B26" s="53" t="s">
        <v>12</v>
      </c>
      <c r="C26" s="54">
        <v>1763</v>
      </c>
      <c r="D26" s="106">
        <v>1543</v>
      </c>
      <c r="E26" s="106">
        <v>10</v>
      </c>
      <c r="F26" s="54"/>
      <c r="G26" s="54">
        <v>121</v>
      </c>
      <c r="H26" s="106">
        <v>149</v>
      </c>
      <c r="I26" s="54">
        <v>0</v>
      </c>
      <c r="J26" s="54"/>
      <c r="K26" s="54">
        <v>267</v>
      </c>
      <c r="L26" s="106">
        <v>163</v>
      </c>
      <c r="M26" s="106">
        <v>50</v>
      </c>
      <c r="N26" s="106">
        <v>1</v>
      </c>
      <c r="O26" s="54"/>
      <c r="P26" s="54">
        <v>26</v>
      </c>
      <c r="Q26" s="106">
        <v>23</v>
      </c>
      <c r="R26" s="106">
        <v>0</v>
      </c>
      <c r="S26" s="106">
        <v>0</v>
      </c>
      <c r="T26" s="54"/>
      <c r="U26" s="54">
        <v>10</v>
      </c>
      <c r="V26" s="54">
        <v>2</v>
      </c>
      <c r="W26" s="54">
        <v>1</v>
      </c>
      <c r="X26" s="54">
        <v>0</v>
      </c>
      <c r="Y26" s="54"/>
      <c r="Z26" s="54">
        <v>1068</v>
      </c>
      <c r="AA26" s="54">
        <v>809</v>
      </c>
      <c r="AB26" s="54">
        <v>6</v>
      </c>
      <c r="AC26" s="54"/>
      <c r="AD26" s="54">
        <v>0</v>
      </c>
      <c r="AE26" s="54">
        <v>219</v>
      </c>
      <c r="AF26" s="54">
        <v>3</v>
      </c>
      <c r="AG26" s="54">
        <v>162</v>
      </c>
      <c r="AH26" s="54">
        <v>142</v>
      </c>
      <c r="AI26" s="54">
        <v>0</v>
      </c>
      <c r="AJ26" s="54"/>
      <c r="AK26" s="54">
        <v>119</v>
      </c>
      <c r="AL26" s="106">
        <v>38</v>
      </c>
    </row>
    <row r="27" spans="1:38" s="39" customFormat="1" ht="24.95" customHeight="1">
      <c r="A27" s="52">
        <v>18</v>
      </c>
      <c r="B27" s="53" t="s">
        <v>13</v>
      </c>
      <c r="C27" s="54">
        <v>1295</v>
      </c>
      <c r="D27" s="106">
        <v>1089</v>
      </c>
      <c r="E27" s="106">
        <v>2</v>
      </c>
      <c r="F27" s="54"/>
      <c r="G27" s="54">
        <v>120</v>
      </c>
      <c r="H27" s="106">
        <v>120</v>
      </c>
      <c r="I27" s="54">
        <v>0</v>
      </c>
      <c r="J27" s="54"/>
      <c r="K27" s="54">
        <v>126</v>
      </c>
      <c r="L27" s="106">
        <v>70</v>
      </c>
      <c r="M27" s="106">
        <v>27</v>
      </c>
      <c r="N27" s="106">
        <v>0</v>
      </c>
      <c r="O27" s="54"/>
      <c r="P27" s="54">
        <v>13</v>
      </c>
      <c r="Q27" s="106">
        <v>14</v>
      </c>
      <c r="R27" s="106">
        <v>0</v>
      </c>
      <c r="S27" s="106">
        <v>0</v>
      </c>
      <c r="T27" s="54"/>
      <c r="U27" s="54">
        <v>2</v>
      </c>
      <c r="V27" s="54">
        <v>2</v>
      </c>
      <c r="W27" s="54">
        <v>0</v>
      </c>
      <c r="X27" s="54">
        <v>0</v>
      </c>
      <c r="Y27" s="54"/>
      <c r="Z27" s="54">
        <v>904</v>
      </c>
      <c r="AA27" s="54">
        <v>681</v>
      </c>
      <c r="AB27" s="54">
        <v>2</v>
      </c>
      <c r="AC27" s="54"/>
      <c r="AD27" s="54">
        <v>0</v>
      </c>
      <c r="AE27" s="54">
        <v>75</v>
      </c>
      <c r="AF27" s="54">
        <v>0</v>
      </c>
      <c r="AG27" s="54">
        <v>63</v>
      </c>
      <c r="AH27" s="54">
        <v>82</v>
      </c>
      <c r="AI27" s="54">
        <v>0</v>
      </c>
      <c r="AJ27" s="54"/>
      <c r="AK27" s="54">
        <v>69</v>
      </c>
      <c r="AL27" s="106">
        <v>47</v>
      </c>
    </row>
    <row r="28" spans="1:38" s="39" customFormat="1" ht="24.95" customHeight="1">
      <c r="A28" s="52">
        <v>19</v>
      </c>
      <c r="B28" s="53" t="s">
        <v>14</v>
      </c>
      <c r="C28" s="54">
        <v>4949</v>
      </c>
      <c r="D28" s="106">
        <v>4447</v>
      </c>
      <c r="E28" s="106">
        <v>19</v>
      </c>
      <c r="F28" s="54"/>
      <c r="G28" s="54">
        <v>341</v>
      </c>
      <c r="H28" s="106">
        <v>557</v>
      </c>
      <c r="I28" s="54">
        <v>0</v>
      </c>
      <c r="J28" s="54"/>
      <c r="K28" s="54">
        <v>351</v>
      </c>
      <c r="L28" s="106">
        <v>311</v>
      </c>
      <c r="M28" s="106">
        <v>59</v>
      </c>
      <c r="N28" s="106">
        <v>1</v>
      </c>
      <c r="O28" s="54"/>
      <c r="P28" s="54">
        <v>16</v>
      </c>
      <c r="Q28" s="106">
        <v>13</v>
      </c>
      <c r="R28" s="106">
        <v>0</v>
      </c>
      <c r="S28" s="106">
        <v>0</v>
      </c>
      <c r="T28" s="54"/>
      <c r="U28" s="54">
        <v>13</v>
      </c>
      <c r="V28" s="54">
        <v>2</v>
      </c>
      <c r="W28" s="54">
        <v>0</v>
      </c>
      <c r="X28" s="54">
        <v>5</v>
      </c>
      <c r="Y28" s="54"/>
      <c r="Z28" s="54">
        <v>3817</v>
      </c>
      <c r="AA28" s="54">
        <v>2980</v>
      </c>
      <c r="AB28" s="54">
        <v>16</v>
      </c>
      <c r="AC28" s="54"/>
      <c r="AD28" s="54">
        <v>0</v>
      </c>
      <c r="AE28" s="54">
        <v>205</v>
      </c>
      <c r="AF28" s="54">
        <v>2</v>
      </c>
      <c r="AG28" s="54">
        <v>354</v>
      </c>
      <c r="AH28" s="54">
        <v>339</v>
      </c>
      <c r="AI28" s="54">
        <v>0</v>
      </c>
      <c r="AJ28" s="54"/>
      <c r="AK28" s="54">
        <v>70</v>
      </c>
      <c r="AL28" s="106">
        <v>42</v>
      </c>
    </row>
    <row r="29" spans="1:38" s="39" customFormat="1" ht="24.95" customHeight="1">
      <c r="A29" s="52">
        <v>20</v>
      </c>
      <c r="B29" s="53" t="s">
        <v>15</v>
      </c>
      <c r="C29" s="54">
        <v>1015</v>
      </c>
      <c r="D29" s="106">
        <v>1027</v>
      </c>
      <c r="E29" s="106">
        <v>0</v>
      </c>
      <c r="F29" s="54"/>
      <c r="G29" s="54">
        <v>26</v>
      </c>
      <c r="H29" s="106">
        <v>63</v>
      </c>
      <c r="I29" s="54">
        <v>0</v>
      </c>
      <c r="J29" s="54"/>
      <c r="K29" s="54">
        <v>155</v>
      </c>
      <c r="L29" s="106">
        <v>113</v>
      </c>
      <c r="M29" s="106">
        <v>23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0</v>
      </c>
      <c r="V29" s="54">
        <v>1</v>
      </c>
      <c r="W29" s="54">
        <v>1</v>
      </c>
      <c r="X29" s="54">
        <v>1</v>
      </c>
      <c r="Y29" s="54"/>
      <c r="Z29" s="54">
        <v>600</v>
      </c>
      <c r="AA29" s="54">
        <v>566</v>
      </c>
      <c r="AB29" s="54">
        <v>0</v>
      </c>
      <c r="AC29" s="54"/>
      <c r="AD29" s="54">
        <v>0</v>
      </c>
      <c r="AE29" s="54">
        <v>41</v>
      </c>
      <c r="AF29" s="54">
        <v>0</v>
      </c>
      <c r="AG29" s="54">
        <v>123</v>
      </c>
      <c r="AH29" s="54">
        <v>135</v>
      </c>
      <c r="AI29" s="54">
        <v>0</v>
      </c>
      <c r="AJ29" s="54"/>
      <c r="AK29" s="54">
        <v>110</v>
      </c>
      <c r="AL29" s="106">
        <v>108</v>
      </c>
    </row>
    <row r="30" spans="1:38" s="39" customFormat="1" ht="24.95" customHeight="1">
      <c r="A30" s="52">
        <v>21</v>
      </c>
      <c r="B30" s="53" t="s">
        <v>16</v>
      </c>
      <c r="C30" s="54">
        <v>1985</v>
      </c>
      <c r="D30" s="106">
        <v>1713</v>
      </c>
      <c r="E30" s="106">
        <v>10</v>
      </c>
      <c r="F30" s="54"/>
      <c r="G30" s="54">
        <v>187</v>
      </c>
      <c r="H30" s="106">
        <v>239</v>
      </c>
      <c r="I30" s="54">
        <v>1</v>
      </c>
      <c r="J30" s="54"/>
      <c r="K30" s="54">
        <v>195</v>
      </c>
      <c r="L30" s="106">
        <v>147</v>
      </c>
      <c r="M30" s="106">
        <v>44</v>
      </c>
      <c r="N30" s="106">
        <v>0</v>
      </c>
      <c r="O30" s="54"/>
      <c r="P30" s="54">
        <v>40</v>
      </c>
      <c r="Q30" s="106">
        <v>24</v>
      </c>
      <c r="R30" s="106">
        <v>0</v>
      </c>
      <c r="S30" s="106">
        <v>0</v>
      </c>
      <c r="T30" s="54"/>
      <c r="U30" s="54">
        <v>5</v>
      </c>
      <c r="V30" s="54">
        <v>1</v>
      </c>
      <c r="W30" s="54">
        <v>1</v>
      </c>
      <c r="X30" s="54">
        <v>0</v>
      </c>
      <c r="Y30" s="54"/>
      <c r="Z30" s="54">
        <v>1332</v>
      </c>
      <c r="AA30" s="54">
        <v>988</v>
      </c>
      <c r="AB30" s="54">
        <v>9</v>
      </c>
      <c r="AC30" s="54"/>
      <c r="AD30" s="54">
        <v>0</v>
      </c>
      <c r="AE30" s="54">
        <v>93</v>
      </c>
      <c r="AF30" s="54">
        <v>0</v>
      </c>
      <c r="AG30" s="54">
        <v>107</v>
      </c>
      <c r="AH30" s="54">
        <v>105</v>
      </c>
      <c r="AI30" s="54">
        <v>0</v>
      </c>
      <c r="AJ30" s="54"/>
      <c r="AK30" s="54">
        <v>124</v>
      </c>
      <c r="AL30" s="106">
        <v>117</v>
      </c>
    </row>
    <row r="31" spans="1:38" s="39" customFormat="1" ht="24.95" customHeight="1">
      <c r="A31" s="52">
        <v>22</v>
      </c>
      <c r="B31" s="53" t="s">
        <v>17</v>
      </c>
      <c r="C31" s="54">
        <v>2472</v>
      </c>
      <c r="D31" s="106">
        <v>2037</v>
      </c>
      <c r="E31" s="106">
        <v>10</v>
      </c>
      <c r="F31" s="54"/>
      <c r="G31" s="54">
        <v>120</v>
      </c>
      <c r="H31" s="106">
        <v>141</v>
      </c>
      <c r="I31" s="54">
        <v>0</v>
      </c>
      <c r="J31" s="54"/>
      <c r="K31" s="54">
        <v>130</v>
      </c>
      <c r="L31" s="106">
        <v>100</v>
      </c>
      <c r="M31" s="106">
        <v>22</v>
      </c>
      <c r="N31" s="106">
        <v>2</v>
      </c>
      <c r="O31" s="54"/>
      <c r="P31" s="54">
        <v>12</v>
      </c>
      <c r="Q31" s="106">
        <v>11</v>
      </c>
      <c r="R31" s="106">
        <v>0</v>
      </c>
      <c r="S31" s="106">
        <v>0</v>
      </c>
      <c r="T31" s="54"/>
      <c r="U31" s="54">
        <v>4</v>
      </c>
      <c r="V31" s="54">
        <v>1</v>
      </c>
      <c r="W31" s="54">
        <v>1</v>
      </c>
      <c r="X31" s="54">
        <v>0</v>
      </c>
      <c r="Y31" s="54"/>
      <c r="Z31" s="54">
        <v>1993</v>
      </c>
      <c r="AA31" s="54">
        <v>1443</v>
      </c>
      <c r="AB31" s="54">
        <v>4</v>
      </c>
      <c r="AC31" s="54"/>
      <c r="AD31" s="54">
        <v>0</v>
      </c>
      <c r="AE31" s="54">
        <v>100</v>
      </c>
      <c r="AF31" s="54">
        <v>4</v>
      </c>
      <c r="AG31" s="54">
        <v>170</v>
      </c>
      <c r="AH31" s="54">
        <v>196</v>
      </c>
      <c r="AI31" s="54">
        <v>0</v>
      </c>
      <c r="AJ31" s="54"/>
      <c r="AK31" s="54">
        <v>47</v>
      </c>
      <c r="AL31" s="106">
        <v>46</v>
      </c>
    </row>
    <row r="32" spans="1:38" s="39" customFormat="1" ht="24.95" customHeight="1">
      <c r="A32" s="52">
        <v>23</v>
      </c>
      <c r="B32" s="34" t="s">
        <v>19</v>
      </c>
      <c r="C32" s="54">
        <v>1268</v>
      </c>
      <c r="D32" s="106">
        <v>1168</v>
      </c>
      <c r="E32" s="106">
        <v>7</v>
      </c>
      <c r="F32" s="54"/>
      <c r="G32" s="54">
        <v>140</v>
      </c>
      <c r="H32" s="106">
        <v>166</v>
      </c>
      <c r="I32" s="54">
        <v>0</v>
      </c>
      <c r="J32" s="54"/>
      <c r="K32" s="54">
        <v>114</v>
      </c>
      <c r="L32" s="106">
        <v>78</v>
      </c>
      <c r="M32" s="106">
        <v>9</v>
      </c>
      <c r="N32" s="106">
        <v>2</v>
      </c>
      <c r="O32" s="54"/>
      <c r="P32" s="54">
        <v>26</v>
      </c>
      <c r="Q32" s="106">
        <v>28</v>
      </c>
      <c r="R32" s="106">
        <v>0</v>
      </c>
      <c r="S32" s="106">
        <v>0</v>
      </c>
      <c r="T32" s="54"/>
      <c r="U32" s="54">
        <v>2</v>
      </c>
      <c r="V32" s="54">
        <v>0</v>
      </c>
      <c r="W32" s="54">
        <v>0</v>
      </c>
      <c r="X32" s="54">
        <v>0</v>
      </c>
      <c r="Y32" s="54"/>
      <c r="Z32" s="54">
        <v>782</v>
      </c>
      <c r="AA32" s="54">
        <v>637</v>
      </c>
      <c r="AB32" s="54">
        <v>4</v>
      </c>
      <c r="AC32" s="54"/>
      <c r="AD32" s="54">
        <v>0</v>
      </c>
      <c r="AE32" s="54">
        <v>35</v>
      </c>
      <c r="AF32" s="54">
        <v>1</v>
      </c>
      <c r="AG32" s="54">
        <v>160</v>
      </c>
      <c r="AH32" s="54">
        <v>189</v>
      </c>
      <c r="AI32" s="54">
        <v>0</v>
      </c>
      <c r="AJ32" s="54"/>
      <c r="AK32" s="54">
        <v>46</v>
      </c>
      <c r="AL32" s="106">
        <v>35</v>
      </c>
    </row>
    <row r="33" spans="1:38" s="39" customFormat="1" ht="24.95" customHeight="1">
      <c r="A33" s="52">
        <v>24</v>
      </c>
      <c r="B33" s="34" t="s">
        <v>18</v>
      </c>
      <c r="C33" s="54">
        <v>1987</v>
      </c>
      <c r="D33" s="106">
        <v>1779</v>
      </c>
      <c r="E33" s="106">
        <v>12</v>
      </c>
      <c r="F33" s="54"/>
      <c r="G33" s="54">
        <v>117</v>
      </c>
      <c r="H33" s="106">
        <v>156</v>
      </c>
      <c r="I33" s="54">
        <v>0</v>
      </c>
      <c r="J33" s="54"/>
      <c r="K33" s="54">
        <v>130</v>
      </c>
      <c r="L33" s="106">
        <v>88</v>
      </c>
      <c r="M33" s="106">
        <v>19</v>
      </c>
      <c r="N33" s="106">
        <v>0</v>
      </c>
      <c r="O33" s="54"/>
      <c r="P33" s="54">
        <v>16</v>
      </c>
      <c r="Q33" s="106">
        <v>17</v>
      </c>
      <c r="R33" s="106">
        <v>0</v>
      </c>
      <c r="S33" s="106">
        <v>0</v>
      </c>
      <c r="T33" s="54"/>
      <c r="U33" s="54">
        <v>3</v>
      </c>
      <c r="V33" s="54">
        <v>2</v>
      </c>
      <c r="W33" s="54">
        <v>3</v>
      </c>
      <c r="X33" s="54">
        <v>0</v>
      </c>
      <c r="Y33" s="54"/>
      <c r="Z33" s="54">
        <v>1471</v>
      </c>
      <c r="AA33" s="54">
        <v>1060</v>
      </c>
      <c r="AB33" s="54">
        <v>5</v>
      </c>
      <c r="AC33" s="54"/>
      <c r="AD33" s="54">
        <v>0</v>
      </c>
      <c r="AE33" s="54">
        <v>160</v>
      </c>
      <c r="AF33" s="54">
        <v>6</v>
      </c>
      <c r="AG33" s="54">
        <v>204</v>
      </c>
      <c r="AH33" s="54">
        <v>236</v>
      </c>
      <c r="AI33" s="54">
        <v>1</v>
      </c>
      <c r="AJ33" s="54"/>
      <c r="AK33" s="54">
        <v>49</v>
      </c>
      <c r="AL33" s="106">
        <v>62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94" t="s">
        <v>40</v>
      </c>
      <c r="B35" s="195"/>
      <c r="C35" s="58">
        <v>71511</v>
      </c>
      <c r="D35" s="58">
        <v>65097</v>
      </c>
      <c r="E35" s="58">
        <v>338</v>
      </c>
      <c r="F35" s="58">
        <v>0</v>
      </c>
      <c r="G35" s="58">
        <v>3855</v>
      </c>
      <c r="H35" s="58">
        <v>4793</v>
      </c>
      <c r="I35" s="58">
        <v>7</v>
      </c>
      <c r="J35" s="58">
        <v>0</v>
      </c>
      <c r="K35" s="58">
        <v>5940</v>
      </c>
      <c r="L35" s="58">
        <v>4876</v>
      </c>
      <c r="M35" s="58">
        <v>1155</v>
      </c>
      <c r="N35" s="58">
        <v>26</v>
      </c>
      <c r="O35" s="58">
        <v>0</v>
      </c>
      <c r="P35" s="58">
        <v>464</v>
      </c>
      <c r="Q35" s="58">
        <v>403</v>
      </c>
      <c r="R35" s="58">
        <v>9</v>
      </c>
      <c r="S35" s="58">
        <v>0</v>
      </c>
      <c r="T35" s="58">
        <v>0</v>
      </c>
      <c r="U35" s="58">
        <v>113</v>
      </c>
      <c r="V35" s="58">
        <v>37</v>
      </c>
      <c r="W35" s="58">
        <v>26</v>
      </c>
      <c r="X35" s="58">
        <v>14</v>
      </c>
      <c r="Y35" s="58">
        <v>0</v>
      </c>
      <c r="Z35" s="58">
        <v>53008</v>
      </c>
      <c r="AA35" s="58">
        <v>42748</v>
      </c>
      <c r="AB35" s="58">
        <v>238</v>
      </c>
      <c r="AC35" s="58">
        <v>0</v>
      </c>
      <c r="AD35" s="58">
        <v>0</v>
      </c>
      <c r="AE35" s="58">
        <v>3356</v>
      </c>
      <c r="AF35" s="58">
        <v>66</v>
      </c>
      <c r="AG35" s="58">
        <v>6088</v>
      </c>
      <c r="AH35" s="58">
        <v>6925</v>
      </c>
      <c r="AI35" s="58">
        <v>1</v>
      </c>
      <c r="AJ35" s="58">
        <v>0</v>
      </c>
      <c r="AK35" s="58">
        <v>2156</v>
      </c>
      <c r="AL35" s="58">
        <v>1996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BreakPreview" zoomScale="110" zoomScaleSheetLayoutView="110" workbookViewId="0">
      <pane xSplit="2" ySplit="7" topLeftCell="C32" activePane="bottomRight" state="frozen"/>
      <selection pane="topRight" activeCell="C1" sqref="C1"/>
      <selection pane="bottomLeft" activeCell="A7" sqref="A7"/>
      <selection pane="bottomRight" activeCell="M30" sqref="M30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6" t="s">
        <v>73</v>
      </c>
      <c r="B1" s="206"/>
      <c r="C1" s="206"/>
      <c r="D1" s="206"/>
      <c r="E1" s="206"/>
      <c r="F1" s="206"/>
      <c r="G1" s="206"/>
      <c r="H1" s="206"/>
      <c r="I1" s="206"/>
    </row>
    <row r="2" spans="1:15" ht="18.75" customHeight="1">
      <c r="A2" s="211" t="s">
        <v>25</v>
      </c>
      <c r="B2" s="208" t="s">
        <v>41</v>
      </c>
      <c r="C2" s="215" t="s">
        <v>32</v>
      </c>
      <c r="D2" s="215" t="s">
        <v>33</v>
      </c>
      <c r="E2" s="215" t="s">
        <v>34</v>
      </c>
      <c r="F2" s="215" t="s">
        <v>67</v>
      </c>
      <c r="G2" s="218" t="s">
        <v>53</v>
      </c>
      <c r="H2" s="219"/>
      <c r="I2" s="220"/>
    </row>
    <row r="3" spans="1:15" ht="54" customHeight="1">
      <c r="A3" s="212"/>
      <c r="B3" s="209"/>
      <c r="C3" s="216"/>
      <c r="D3" s="216"/>
      <c r="E3" s="216"/>
      <c r="F3" s="216"/>
      <c r="G3" s="221"/>
      <c r="H3" s="222"/>
      <c r="I3" s="223"/>
    </row>
    <row r="4" spans="1:15" ht="20.25" customHeight="1">
      <c r="A4" s="212"/>
      <c r="B4" s="209"/>
      <c r="C4" s="216"/>
      <c r="D4" s="216"/>
      <c r="E4" s="216"/>
      <c r="F4" s="216"/>
      <c r="G4" s="191">
        <v>2024</v>
      </c>
      <c r="H4" s="191">
        <v>2025</v>
      </c>
      <c r="I4" s="191" t="s">
        <v>28</v>
      </c>
    </row>
    <row r="5" spans="1:15" ht="42" customHeight="1">
      <c r="A5" s="212"/>
      <c r="B5" s="209"/>
      <c r="C5" s="217"/>
      <c r="D5" s="217"/>
      <c r="E5" s="217"/>
      <c r="F5" s="217"/>
      <c r="G5" s="192"/>
      <c r="H5" s="192"/>
      <c r="I5" s="192"/>
      <c r="K5" s="18"/>
    </row>
    <row r="6" spans="1:15" ht="19.5" customHeight="1">
      <c r="A6" s="213"/>
      <c r="B6" s="210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6</v>
      </c>
      <c r="E8" s="73">
        <v>3</v>
      </c>
      <c r="F8" s="28">
        <f>E8/(D8+C8)</f>
        <v>5.4545454545454543E-2</v>
      </c>
      <c r="G8" s="79">
        <v>37</v>
      </c>
      <c r="H8" s="79">
        <v>52</v>
      </c>
      <c r="I8" s="73">
        <v>0</v>
      </c>
    </row>
    <row r="9" spans="1:15" ht="23.1" customHeight="1">
      <c r="A9" s="2">
        <v>2</v>
      </c>
      <c r="B9" s="8" t="s">
        <v>2</v>
      </c>
      <c r="C9" s="74">
        <v>64</v>
      </c>
      <c r="D9" s="75">
        <v>2</v>
      </c>
      <c r="E9" s="75">
        <v>6</v>
      </c>
      <c r="F9" s="28">
        <f t="shared" ref="F9:F15" si="0">E9/(D9+C9)</f>
        <v>9.0909090909090912E-2</v>
      </c>
      <c r="G9" s="80">
        <v>51</v>
      </c>
      <c r="H9" s="80">
        <v>60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28</v>
      </c>
      <c r="E10" s="75">
        <v>37</v>
      </c>
      <c r="F10" s="28">
        <f t="shared" si="0"/>
        <v>0.12131147540983607</v>
      </c>
      <c r="G10" s="80">
        <v>331</v>
      </c>
      <c r="H10" s="80">
        <v>268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12</v>
      </c>
      <c r="E11" s="75">
        <v>41</v>
      </c>
      <c r="F11" s="28">
        <f t="shared" si="0"/>
        <v>8.8552915766738655E-2</v>
      </c>
      <c r="G11" s="80">
        <v>503</v>
      </c>
      <c r="H11" s="80">
        <v>422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5</v>
      </c>
      <c r="E12" s="75">
        <v>9</v>
      </c>
      <c r="F12" s="28">
        <f t="shared" si="0"/>
        <v>0.12328767123287671</v>
      </c>
      <c r="G12" s="80">
        <v>58</v>
      </c>
      <c r="H12" s="80">
        <v>64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10</v>
      </c>
      <c r="E13" s="75">
        <v>10</v>
      </c>
      <c r="F13" s="28">
        <f t="shared" si="0"/>
        <v>4.1493775933609957E-2</v>
      </c>
      <c r="G13" s="80">
        <v>202</v>
      </c>
      <c r="H13" s="80">
        <v>231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12</v>
      </c>
      <c r="E14" s="75">
        <v>11</v>
      </c>
      <c r="F14" s="28">
        <f t="shared" si="0"/>
        <v>8.461538461538462E-2</v>
      </c>
      <c r="G14" s="80">
        <v>120</v>
      </c>
      <c r="H14" s="80">
        <v>119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5</v>
      </c>
      <c r="E15" s="75">
        <v>4</v>
      </c>
      <c r="F15" s="28">
        <f t="shared" si="0"/>
        <v>5.7971014492753624E-2</v>
      </c>
      <c r="G15" s="80">
        <v>57</v>
      </c>
      <c r="H15" s="80">
        <v>65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39</v>
      </c>
      <c r="E16" s="75">
        <v>47</v>
      </c>
      <c r="F16" s="28">
        <f t="shared" ref="F16" si="1">+E16/(D16+C16)</f>
        <v>0.10633484162895927</v>
      </c>
      <c r="G16" s="80">
        <v>444</v>
      </c>
      <c r="H16" s="80">
        <v>395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1</v>
      </c>
      <c r="E17" s="75">
        <v>3</v>
      </c>
      <c r="F17" s="28">
        <f t="shared" ref="F17:F31" si="2">E17/(D17+C17)</f>
        <v>7.4999999999999997E-2</v>
      </c>
      <c r="G17" s="80">
        <v>33</v>
      </c>
      <c r="H17" s="80">
        <v>37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0</v>
      </c>
      <c r="E18" s="75">
        <v>6</v>
      </c>
      <c r="F18" s="28">
        <f t="shared" si="2"/>
        <v>4.9586776859504134E-2</v>
      </c>
      <c r="G18" s="80">
        <v>264</v>
      </c>
      <c r="H18" s="80">
        <v>115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1</v>
      </c>
      <c r="E19" s="75">
        <v>9</v>
      </c>
      <c r="F19" s="28">
        <f t="shared" si="2"/>
        <v>9.7826086956521743E-2</v>
      </c>
      <c r="G19" s="80">
        <v>105</v>
      </c>
      <c r="H19" s="80">
        <v>83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7</v>
      </c>
      <c r="E20" s="75">
        <v>7</v>
      </c>
      <c r="F20" s="28">
        <f t="shared" si="2"/>
        <v>0.13461538461538461</v>
      </c>
      <c r="G20" s="80">
        <v>58</v>
      </c>
      <c r="H20" s="80">
        <v>45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12</v>
      </c>
      <c r="E21" s="75">
        <v>5</v>
      </c>
      <c r="F21" s="28">
        <f t="shared" si="2"/>
        <v>2.1459227467811159E-2</v>
      </c>
      <c r="G21" s="80">
        <v>202</v>
      </c>
      <c r="H21" s="80">
        <v>228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7</v>
      </c>
      <c r="E22" s="75">
        <v>9</v>
      </c>
      <c r="F22" s="28">
        <f t="shared" si="2"/>
        <v>9.375E-2</v>
      </c>
      <c r="G22" s="80">
        <v>92</v>
      </c>
      <c r="H22" s="80">
        <v>87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11</v>
      </c>
      <c r="E23" s="75">
        <v>2</v>
      </c>
      <c r="F23" s="28">
        <f t="shared" si="2"/>
        <v>0.05</v>
      </c>
      <c r="G23" s="80">
        <v>22</v>
      </c>
      <c r="H23" s="80">
        <v>38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2</v>
      </c>
      <c r="E24" s="75">
        <v>0</v>
      </c>
      <c r="F24" s="28">
        <f t="shared" si="2"/>
        <v>0</v>
      </c>
      <c r="G24" s="80">
        <v>22</v>
      </c>
      <c r="H24" s="80">
        <v>23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2</v>
      </c>
      <c r="E25" s="75">
        <v>9</v>
      </c>
      <c r="F25" s="28">
        <f t="shared" si="2"/>
        <v>0.15254237288135594</v>
      </c>
      <c r="G25" s="80">
        <v>53</v>
      </c>
      <c r="H25" s="80">
        <v>50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22</v>
      </c>
      <c r="E26" s="75">
        <v>22</v>
      </c>
      <c r="F26" s="28">
        <f t="shared" si="2"/>
        <v>9.7777777777777783E-2</v>
      </c>
      <c r="G26" s="80">
        <v>256</v>
      </c>
      <c r="H26" s="80">
        <v>203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5</v>
      </c>
      <c r="E27" s="75">
        <v>17</v>
      </c>
      <c r="F27" s="28">
        <f t="shared" si="2"/>
        <v>0.14782608695652175</v>
      </c>
      <c r="G27" s="80">
        <v>170</v>
      </c>
      <c r="H27" s="80">
        <v>98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2</v>
      </c>
      <c r="E28" s="75">
        <v>6</v>
      </c>
      <c r="F28" s="28">
        <f t="shared" si="2"/>
        <v>0.10909090909090909</v>
      </c>
      <c r="G28" s="80">
        <v>41</v>
      </c>
      <c r="H28" s="80">
        <v>49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3</v>
      </c>
      <c r="E29" s="75">
        <v>4</v>
      </c>
      <c r="F29" s="28">
        <f t="shared" si="2"/>
        <v>4.9382716049382713E-2</v>
      </c>
      <c r="G29" s="80">
        <v>68</v>
      </c>
      <c r="H29" s="80">
        <v>77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6</v>
      </c>
      <c r="E30" s="75">
        <v>6</v>
      </c>
      <c r="F30" s="28">
        <f t="shared" si="2"/>
        <v>8.2191780821917804E-2</v>
      </c>
      <c r="G30" s="80">
        <v>54</v>
      </c>
      <c r="H30" s="80">
        <v>67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6</v>
      </c>
      <c r="E31" s="75">
        <v>11</v>
      </c>
      <c r="F31" s="28">
        <f t="shared" si="2"/>
        <v>0.2391304347826087</v>
      </c>
      <c r="G31" s="80">
        <v>40</v>
      </c>
      <c r="H31" s="80">
        <v>35</v>
      </c>
      <c r="I31" s="75">
        <v>0</v>
      </c>
    </row>
    <row r="32" spans="1:9" ht="28.5" customHeight="1">
      <c r="A32" s="207" t="s">
        <v>40</v>
      </c>
      <c r="B32" s="207"/>
      <c r="C32" s="77">
        <v>2989</v>
      </c>
      <c r="D32" s="78">
        <v>206</v>
      </c>
      <c r="E32" s="78">
        <v>284</v>
      </c>
      <c r="F32" s="35">
        <f>E32/(D32+C32)</f>
        <v>8.8888888888888892E-2</v>
      </c>
      <c r="G32" s="81">
        <v>3283</v>
      </c>
      <c r="H32" s="78">
        <v>2911</v>
      </c>
      <c r="I32" s="78">
        <v>6</v>
      </c>
    </row>
    <row r="33" spans="3:11">
      <c r="C33" s="9"/>
      <c r="D33" s="9"/>
      <c r="E33" s="9"/>
      <c r="F33" s="9"/>
    </row>
    <row r="34" spans="3:11" ht="12.75" customHeight="1">
      <c r="C34" s="214"/>
      <c r="D34" s="214"/>
      <c r="E34" s="214"/>
      <c r="F34" s="214"/>
      <c r="G34" s="214"/>
      <c r="H34" s="214"/>
      <c r="I34" s="214"/>
      <c r="J34" s="19"/>
      <c r="K34" s="19"/>
    </row>
    <row r="35" spans="3:11">
      <c r="C35" s="214"/>
      <c r="D35" s="214"/>
      <c r="E35" s="214"/>
      <c r="F35" s="214"/>
      <c r="G35" s="214"/>
      <c r="H35" s="214"/>
      <c r="I35" s="214"/>
      <c r="J35" s="19"/>
      <c r="K35" s="19"/>
    </row>
    <row r="36" spans="3:11">
      <c r="C36" s="214"/>
      <c r="D36" s="214"/>
      <c r="E36" s="214"/>
      <c r="F36" s="214"/>
      <c r="G36" s="214"/>
      <c r="H36" s="214"/>
      <c r="I36" s="214"/>
      <c r="J36" s="19"/>
      <c r="K36" s="19"/>
    </row>
    <row r="37" spans="3:11">
      <c r="C37" s="214"/>
      <c r="D37" s="214"/>
      <c r="E37" s="214"/>
      <c r="F37" s="214"/>
      <c r="G37" s="214"/>
      <c r="H37" s="214"/>
      <c r="I37" s="214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view="pageBreakPreview" zoomScale="75" zoomScaleNormal="75" zoomScaleSheetLayoutView="75" workbookViewId="0">
      <pane xSplit="2" ySplit="9" topLeftCell="C28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57"/>
      <c r="C1" s="257"/>
      <c r="D1" s="257"/>
      <c r="E1" s="257"/>
      <c r="F1" s="257"/>
      <c r="G1" s="257"/>
      <c r="H1" s="257"/>
      <c r="I1" s="257"/>
      <c r="R1" s="271"/>
      <c r="S1" s="271"/>
      <c r="T1" s="271"/>
      <c r="U1" s="271"/>
      <c r="V1" s="271"/>
    </row>
    <row r="2" spans="1:23" ht="25.5" customHeight="1">
      <c r="A2" s="282" t="s">
        <v>72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23" ht="15.75" customHeight="1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</row>
    <row r="4" spans="1:23" ht="28.5" customHeight="1" thickBo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</row>
    <row r="5" spans="1:23" ht="20.25" customHeight="1">
      <c r="A5" s="237" t="s">
        <v>26</v>
      </c>
      <c r="B5" s="262" t="s">
        <v>41</v>
      </c>
      <c r="C5" s="265" t="s">
        <v>61</v>
      </c>
      <c r="D5" s="266"/>
      <c r="E5" s="266"/>
      <c r="F5" s="266"/>
      <c r="G5" s="267"/>
      <c r="H5" s="272" t="s">
        <v>0</v>
      </c>
      <c r="I5" s="273"/>
      <c r="J5" s="276" t="s">
        <v>57</v>
      </c>
      <c r="K5" s="277"/>
      <c r="L5" s="277"/>
      <c r="M5" s="277"/>
      <c r="N5" s="277"/>
      <c r="O5" s="277"/>
      <c r="P5" s="277"/>
      <c r="Q5" s="277"/>
      <c r="R5" s="277"/>
      <c r="S5" s="277"/>
      <c r="T5" s="278"/>
      <c r="U5" s="224" t="s">
        <v>55</v>
      </c>
      <c r="V5" s="225"/>
    </row>
    <row r="6" spans="1:23" ht="93.75" customHeight="1">
      <c r="A6" s="238"/>
      <c r="B6" s="263"/>
      <c r="C6" s="268"/>
      <c r="D6" s="269"/>
      <c r="E6" s="269"/>
      <c r="F6" s="269"/>
      <c r="G6" s="270"/>
      <c r="H6" s="274"/>
      <c r="I6" s="275"/>
      <c r="J6" s="245" t="s">
        <v>81</v>
      </c>
      <c r="K6" s="246"/>
      <c r="L6" s="246"/>
      <c r="M6" s="246"/>
      <c r="N6" s="246"/>
      <c r="O6" s="246"/>
      <c r="P6" s="241"/>
      <c r="Q6" s="240" t="s">
        <v>54</v>
      </c>
      <c r="R6" s="241"/>
      <c r="S6" s="240" t="s">
        <v>0</v>
      </c>
      <c r="T6" s="258"/>
      <c r="U6" s="226"/>
      <c r="V6" s="227"/>
      <c r="W6" t="s">
        <v>58</v>
      </c>
    </row>
    <row r="7" spans="1:23" ht="15.75" customHeight="1">
      <c r="A7" s="238"/>
      <c r="B7" s="263"/>
      <c r="C7" s="242">
        <v>2024</v>
      </c>
      <c r="D7" s="231" t="s">
        <v>1</v>
      </c>
      <c r="E7" s="231">
        <v>2025</v>
      </c>
      <c r="F7" s="234" t="s">
        <v>1</v>
      </c>
      <c r="G7" s="231" t="s">
        <v>38</v>
      </c>
      <c r="H7" s="234" t="s">
        <v>37</v>
      </c>
      <c r="I7" s="252" t="s">
        <v>1</v>
      </c>
      <c r="J7" s="242">
        <v>2024</v>
      </c>
      <c r="K7" s="231" t="s">
        <v>1</v>
      </c>
      <c r="L7" s="231">
        <v>2025</v>
      </c>
      <c r="M7" s="231" t="s">
        <v>1</v>
      </c>
      <c r="N7" s="228" t="s">
        <v>35</v>
      </c>
      <c r="O7" s="229"/>
      <c r="P7" s="230"/>
      <c r="Q7" s="231">
        <v>2024</v>
      </c>
      <c r="R7" s="231">
        <v>2025</v>
      </c>
      <c r="S7" s="234" t="s">
        <v>37</v>
      </c>
      <c r="T7" s="259" t="s">
        <v>1</v>
      </c>
      <c r="U7" s="279" t="s">
        <v>86</v>
      </c>
      <c r="V7" s="247" t="s">
        <v>28</v>
      </c>
    </row>
    <row r="8" spans="1:23" ht="18" customHeight="1">
      <c r="A8" s="238"/>
      <c r="B8" s="263"/>
      <c r="C8" s="243"/>
      <c r="D8" s="232"/>
      <c r="E8" s="232"/>
      <c r="F8" s="235"/>
      <c r="G8" s="232"/>
      <c r="H8" s="235"/>
      <c r="I8" s="253"/>
      <c r="J8" s="243"/>
      <c r="K8" s="232"/>
      <c r="L8" s="232"/>
      <c r="M8" s="232"/>
      <c r="N8" s="255" t="s">
        <v>29</v>
      </c>
      <c r="O8" s="228" t="s">
        <v>36</v>
      </c>
      <c r="P8" s="230"/>
      <c r="Q8" s="232"/>
      <c r="R8" s="232"/>
      <c r="S8" s="235"/>
      <c r="T8" s="260"/>
      <c r="U8" s="280"/>
      <c r="V8" s="248"/>
    </row>
    <row r="9" spans="1:23" ht="30.75" customHeight="1">
      <c r="A9" s="238"/>
      <c r="B9" s="263"/>
      <c r="C9" s="244"/>
      <c r="D9" s="233"/>
      <c r="E9" s="233"/>
      <c r="F9" s="236"/>
      <c r="G9" s="233"/>
      <c r="H9" s="236"/>
      <c r="I9" s="254"/>
      <c r="J9" s="244"/>
      <c r="K9" s="233"/>
      <c r="L9" s="233"/>
      <c r="M9" s="233"/>
      <c r="N9" s="256"/>
      <c r="O9" s="17" t="s">
        <v>30</v>
      </c>
      <c r="P9" s="17" t="s">
        <v>31</v>
      </c>
      <c r="Q9" s="233"/>
      <c r="R9" s="233"/>
      <c r="S9" s="236"/>
      <c r="T9" s="261"/>
      <c r="U9" s="281"/>
      <c r="V9" s="249"/>
    </row>
    <row r="10" spans="1:23" ht="15" customHeight="1" thickBot="1">
      <c r="A10" s="239"/>
      <c r="B10" s="264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2</v>
      </c>
      <c r="D11" s="15">
        <v>6.4516129032258064E-3</v>
      </c>
      <c r="E11" s="16">
        <v>1</v>
      </c>
      <c r="F11" s="15">
        <v>3.0674846625766872E-3</v>
      </c>
      <c r="G11" s="16">
        <v>0</v>
      </c>
      <c r="H11" s="16">
        <v>-1</v>
      </c>
      <c r="I11" s="98">
        <v>-0.5</v>
      </c>
      <c r="J11" s="102">
        <v>2</v>
      </c>
      <c r="K11" s="13">
        <v>8.0096115338406087E-4</v>
      </c>
      <c r="L11" s="14">
        <v>1</v>
      </c>
      <c r="M11" s="13">
        <v>5.0761421319796957E-4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-1</v>
      </c>
      <c r="T11" s="103">
        <v>-0.5</v>
      </c>
      <c r="U11" s="83">
        <v>2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1</v>
      </c>
      <c r="D12" s="15">
        <v>3.6363636363636364E-3</v>
      </c>
      <c r="E12" s="16">
        <v>3</v>
      </c>
      <c r="F12" s="15">
        <v>1.0135135135135136E-2</v>
      </c>
      <c r="G12" s="16">
        <v>0</v>
      </c>
      <c r="H12" s="16">
        <v>2</v>
      </c>
      <c r="I12" s="98">
        <v>2</v>
      </c>
      <c r="J12" s="102">
        <v>0</v>
      </c>
      <c r="K12" s="13">
        <v>0</v>
      </c>
      <c r="L12" s="14">
        <v>2</v>
      </c>
      <c r="M12" s="13">
        <v>1.6570008285004142E-3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2</v>
      </c>
      <c r="T12" s="103" t="e">
        <v>#DIV/0!</v>
      </c>
      <c r="U12" s="83">
        <v>5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6</v>
      </c>
      <c r="D13" s="15">
        <v>7.0921985815602835E-3</v>
      </c>
      <c r="E13" s="16">
        <v>3</v>
      </c>
      <c r="F13" s="15">
        <v>3.1413612565445027E-3</v>
      </c>
      <c r="G13" s="16">
        <v>0</v>
      </c>
      <c r="H13" s="16">
        <v>-3</v>
      </c>
      <c r="I13" s="98">
        <v>-0.5</v>
      </c>
      <c r="J13" s="102">
        <v>5</v>
      </c>
      <c r="K13" s="13">
        <v>6.9079856313898863E-4</v>
      </c>
      <c r="L13" s="14">
        <v>8</v>
      </c>
      <c r="M13" s="13">
        <v>1.2787723785166241E-3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3</v>
      </c>
      <c r="T13" s="103">
        <v>0.6</v>
      </c>
      <c r="U13" s="83">
        <v>11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2</v>
      </c>
      <c r="D14" s="15">
        <v>4.8899755501222494E-3</v>
      </c>
      <c r="E14" s="16">
        <v>0</v>
      </c>
      <c r="F14" s="15">
        <v>0</v>
      </c>
      <c r="G14" s="16">
        <v>0</v>
      </c>
      <c r="H14" s="16">
        <v>-2</v>
      </c>
      <c r="I14" s="98">
        <v>-1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0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5</v>
      </c>
      <c r="D15" s="15">
        <v>1.4450867052023121E-2</v>
      </c>
      <c r="E15" s="16">
        <v>2</v>
      </c>
      <c r="F15" s="15">
        <v>5.0377833753148613E-3</v>
      </c>
      <c r="G15" s="16">
        <v>0</v>
      </c>
      <c r="H15" s="16">
        <v>-3</v>
      </c>
      <c r="I15" s="98">
        <v>-0.6</v>
      </c>
      <c r="J15" s="102">
        <v>5</v>
      </c>
      <c r="K15" s="13">
        <v>2.1204410517387615E-3</v>
      </c>
      <c r="L15" s="14">
        <v>3</v>
      </c>
      <c r="M15" s="13">
        <v>1.6146393972012918E-3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-2</v>
      </c>
      <c r="T15" s="103">
        <v>-0.4</v>
      </c>
      <c r="U15" s="83">
        <v>5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2</v>
      </c>
      <c r="D16" s="15">
        <v>5.7471264367816091E-3</v>
      </c>
      <c r="E16" s="16">
        <v>1</v>
      </c>
      <c r="F16" s="15">
        <v>2.7700831024930748E-3</v>
      </c>
      <c r="G16" s="16">
        <v>0</v>
      </c>
      <c r="H16" s="16">
        <v>-1</v>
      </c>
      <c r="I16" s="98">
        <v>-0.5</v>
      </c>
      <c r="J16" s="102">
        <v>1</v>
      </c>
      <c r="K16" s="13">
        <v>3.8684719535783365E-4</v>
      </c>
      <c r="L16" s="14">
        <v>2</v>
      </c>
      <c r="M16" s="13">
        <v>9.7323600973236014E-4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2">
        <v>1</v>
      </c>
      <c r="T16" s="103">
        <v>1</v>
      </c>
      <c r="U16" s="83">
        <v>3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0</v>
      </c>
      <c r="D17" s="15">
        <v>0</v>
      </c>
      <c r="E17" s="16">
        <v>2</v>
      </c>
      <c r="F17" s="15">
        <v>7.7519379844961239E-3</v>
      </c>
      <c r="G17" s="16">
        <v>0</v>
      </c>
      <c r="H17" s="16">
        <v>2</v>
      </c>
      <c r="I17" s="98" t="e">
        <v>#DIV/0!</v>
      </c>
      <c r="J17" s="102">
        <v>0</v>
      </c>
      <c r="K17" s="13">
        <v>0</v>
      </c>
      <c r="L17" s="14">
        <v>3</v>
      </c>
      <c r="M17" s="13">
        <v>1.8181818181818182E-3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3</v>
      </c>
      <c r="T17" s="103" t="e">
        <v>#DIV/0!</v>
      </c>
      <c r="U17" s="83">
        <v>5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4</v>
      </c>
      <c r="D18" s="15">
        <v>1.1764705882352941E-2</v>
      </c>
      <c r="E18" s="16">
        <v>4</v>
      </c>
      <c r="F18" s="15">
        <v>1.1940298507462687E-2</v>
      </c>
      <c r="G18" s="16">
        <v>0</v>
      </c>
      <c r="H18" s="16">
        <v>0</v>
      </c>
      <c r="I18" s="98">
        <v>0</v>
      </c>
      <c r="J18" s="102">
        <v>2</v>
      </c>
      <c r="K18" s="13">
        <v>1.9120458891013384E-3</v>
      </c>
      <c r="L18" s="14">
        <v>1</v>
      </c>
      <c r="M18" s="13">
        <v>1.1574074074074073E-3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-1</v>
      </c>
      <c r="T18" s="103">
        <v>-0.5</v>
      </c>
      <c r="U18" s="83">
        <v>5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0</v>
      </c>
      <c r="D19" s="15">
        <v>0</v>
      </c>
      <c r="E19" s="16">
        <v>2</v>
      </c>
      <c r="F19" s="15">
        <v>1.440922190201729E-3</v>
      </c>
      <c r="G19" s="16">
        <v>0</v>
      </c>
      <c r="H19" s="16">
        <v>2</v>
      </c>
      <c r="I19" s="98" t="e">
        <v>#DIV/0!</v>
      </c>
      <c r="J19" s="102">
        <v>5</v>
      </c>
      <c r="K19" s="13">
        <v>5.6078959174517718E-4</v>
      </c>
      <c r="L19" s="14">
        <v>3</v>
      </c>
      <c r="M19" s="13">
        <v>3.6612155235538199E-4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-2</v>
      </c>
      <c r="T19" s="103">
        <v>-0.4</v>
      </c>
      <c r="U19" s="83">
        <v>5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0</v>
      </c>
      <c r="D20" s="15">
        <v>0</v>
      </c>
      <c r="E20" s="16">
        <v>1</v>
      </c>
      <c r="F20" s="15">
        <v>6.1728395061728392E-3</v>
      </c>
      <c r="G20" s="16">
        <v>0</v>
      </c>
      <c r="H20" s="16">
        <v>1</v>
      </c>
      <c r="I20" s="98" t="e">
        <v>#DIV/0!</v>
      </c>
      <c r="J20" s="102">
        <v>5</v>
      </c>
      <c r="K20" s="13">
        <v>2.5303643724696357E-3</v>
      </c>
      <c r="L20" s="14">
        <v>1</v>
      </c>
      <c r="M20" s="13">
        <v>6.3613231552162855E-4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-4</v>
      </c>
      <c r="T20" s="103">
        <v>-0.8</v>
      </c>
      <c r="U20" s="83">
        <v>2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0</v>
      </c>
      <c r="T21" s="103" t="e">
        <v>#DIV/0!</v>
      </c>
      <c r="U21" s="83">
        <v>0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2</v>
      </c>
      <c r="D22" s="15">
        <v>3.8314176245210726E-3</v>
      </c>
      <c r="E22" s="16">
        <v>2</v>
      </c>
      <c r="F22" s="15">
        <v>3.4071550255536627E-3</v>
      </c>
      <c r="G22" s="16">
        <v>0</v>
      </c>
      <c r="H22" s="16">
        <v>0</v>
      </c>
      <c r="I22" s="98">
        <v>0</v>
      </c>
      <c r="J22" s="102">
        <v>2</v>
      </c>
      <c r="K22" s="13">
        <v>7.538635506973238E-4</v>
      </c>
      <c r="L22" s="14">
        <v>0</v>
      </c>
      <c r="M22" s="13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-2</v>
      </c>
      <c r="T22" s="103">
        <v>-1</v>
      </c>
      <c r="U22" s="83">
        <v>2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0</v>
      </c>
      <c r="D23" s="15">
        <v>0</v>
      </c>
      <c r="E23" s="16">
        <v>0</v>
      </c>
      <c r="F23" s="15">
        <v>0</v>
      </c>
      <c r="G23" s="16">
        <v>0</v>
      </c>
      <c r="H23" s="16">
        <v>0</v>
      </c>
      <c r="I23" s="98" t="e">
        <v>#DIV/0!</v>
      </c>
      <c r="J23" s="102">
        <v>2</v>
      </c>
      <c r="K23" s="13">
        <v>1.026694045174538E-3</v>
      </c>
      <c r="L23" s="14">
        <v>2</v>
      </c>
      <c r="M23" s="13">
        <v>1.1961722488038277E-3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0</v>
      </c>
      <c r="T23" s="103">
        <v>0</v>
      </c>
      <c r="U23" s="83">
        <v>2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5</v>
      </c>
      <c r="D24" s="15">
        <v>7.4850299401197605E-3</v>
      </c>
      <c r="E24" s="16">
        <v>0</v>
      </c>
      <c r="F24" s="15">
        <v>0</v>
      </c>
      <c r="G24" s="16">
        <v>0</v>
      </c>
      <c r="H24" s="16">
        <v>-5</v>
      </c>
      <c r="I24" s="98">
        <v>-1</v>
      </c>
      <c r="J24" s="102">
        <v>7</v>
      </c>
      <c r="K24" s="13">
        <v>1.4474772539288668E-3</v>
      </c>
      <c r="L24" s="14">
        <v>0</v>
      </c>
      <c r="M24" s="13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-7</v>
      </c>
      <c r="T24" s="103">
        <v>-1</v>
      </c>
      <c r="U24" s="83">
        <v>0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2</v>
      </c>
      <c r="D25" s="15">
        <v>6.5146579804560263E-3</v>
      </c>
      <c r="E25" s="16">
        <v>3</v>
      </c>
      <c r="F25" s="15">
        <v>9.4637223974763408E-3</v>
      </c>
      <c r="G25" s="16">
        <v>0</v>
      </c>
      <c r="H25" s="16">
        <v>1</v>
      </c>
      <c r="I25" s="98">
        <v>0.5</v>
      </c>
      <c r="J25" s="102">
        <v>1</v>
      </c>
      <c r="K25" s="13">
        <v>3.2310177705977385E-4</v>
      </c>
      <c r="L25" s="14">
        <v>3</v>
      </c>
      <c r="M25" s="13">
        <v>1.3501350135013501E-3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2</v>
      </c>
      <c r="T25" s="103">
        <v>2</v>
      </c>
      <c r="U25" s="83">
        <v>6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0</v>
      </c>
      <c r="D26" s="15">
        <v>0</v>
      </c>
      <c r="E26" s="16">
        <v>2</v>
      </c>
      <c r="F26" s="15">
        <v>7.1684587813620072E-3</v>
      </c>
      <c r="G26" s="16">
        <v>0</v>
      </c>
      <c r="H26" s="16">
        <v>2</v>
      </c>
      <c r="I26" s="98" t="e">
        <v>#DIV/0!</v>
      </c>
      <c r="J26" s="102">
        <v>1</v>
      </c>
      <c r="K26" s="13">
        <v>5.4200542005420054E-4</v>
      </c>
      <c r="L26" s="14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-1</v>
      </c>
      <c r="T26" s="103">
        <v>-1</v>
      </c>
      <c r="U26" s="83">
        <v>2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6</v>
      </c>
      <c r="D27" s="15">
        <v>1.69971671388102E-2</v>
      </c>
      <c r="E27" s="16">
        <v>1</v>
      </c>
      <c r="F27" s="15">
        <v>3.134796238244514E-3</v>
      </c>
      <c r="G27" s="16">
        <v>0</v>
      </c>
      <c r="H27" s="16">
        <v>-5</v>
      </c>
      <c r="I27" s="98">
        <v>-0.83333333333333337</v>
      </c>
      <c r="J27" s="102">
        <v>0</v>
      </c>
      <c r="K27" s="13">
        <v>0</v>
      </c>
      <c r="L27" s="14">
        <v>2</v>
      </c>
      <c r="M27" s="13">
        <v>2.0408163265306124E-3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2</v>
      </c>
      <c r="T27" s="103" t="e">
        <v>#DIV/0!</v>
      </c>
      <c r="U27" s="83">
        <v>3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1</v>
      </c>
      <c r="D28" s="15">
        <v>4.5248868778280547E-3</v>
      </c>
      <c r="E28" s="16">
        <v>0</v>
      </c>
      <c r="F28" s="15">
        <v>0</v>
      </c>
      <c r="G28" s="16">
        <v>0</v>
      </c>
      <c r="H28" s="16">
        <v>-1</v>
      </c>
      <c r="I28" s="98">
        <v>-1</v>
      </c>
      <c r="J28" s="102">
        <v>1</v>
      </c>
      <c r="K28" s="13">
        <v>8.81057268722467E-4</v>
      </c>
      <c r="L28" s="14">
        <v>1</v>
      </c>
      <c r="M28" s="13">
        <v>1.2422360248447205E-3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0</v>
      </c>
      <c r="T28" s="103">
        <v>0</v>
      </c>
      <c r="U28" s="83">
        <v>1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2</v>
      </c>
      <c r="D29" s="15">
        <v>2.886002886002886E-3</v>
      </c>
      <c r="E29" s="16">
        <v>8</v>
      </c>
      <c r="F29" s="15">
        <v>9.2592592592592587E-3</v>
      </c>
      <c r="G29" s="16">
        <v>0</v>
      </c>
      <c r="H29" s="16">
        <v>6</v>
      </c>
      <c r="I29" s="98">
        <v>3</v>
      </c>
      <c r="J29" s="102">
        <v>4</v>
      </c>
      <c r="K29" s="13">
        <v>7.9192239160562263E-4</v>
      </c>
      <c r="L29" s="14">
        <v>2</v>
      </c>
      <c r="M29" s="13">
        <v>5.0890585241730279E-4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-2</v>
      </c>
      <c r="T29" s="103">
        <v>-0.5</v>
      </c>
      <c r="U29" s="83">
        <v>10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1</v>
      </c>
      <c r="D30" s="15">
        <v>5.8139534883720929E-3</v>
      </c>
      <c r="E30" s="16">
        <v>0</v>
      </c>
      <c r="F30" s="15">
        <v>0</v>
      </c>
      <c r="G30" s="16">
        <v>0</v>
      </c>
      <c r="H30" s="16">
        <v>-1</v>
      </c>
      <c r="I30" s="98">
        <v>-1</v>
      </c>
      <c r="J30" s="102">
        <v>0</v>
      </c>
      <c r="K30" s="13">
        <v>0</v>
      </c>
      <c r="L30" s="14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 t="e">
        <v>#DIV/0!</v>
      </c>
      <c r="U30" s="83">
        <v>0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2</v>
      </c>
      <c r="D31" s="15">
        <v>5.4644808743169399E-3</v>
      </c>
      <c r="E31" s="16">
        <v>1</v>
      </c>
      <c r="F31" s="15">
        <v>2.6041666666666665E-3</v>
      </c>
      <c r="G31" s="16">
        <v>0</v>
      </c>
      <c r="H31" s="16">
        <v>-1</v>
      </c>
      <c r="I31" s="98">
        <v>-0.5</v>
      </c>
      <c r="J31" s="102">
        <v>2</v>
      </c>
      <c r="K31" s="13">
        <v>1.2315270935960591E-3</v>
      </c>
      <c r="L31" s="14">
        <v>1</v>
      </c>
      <c r="M31" s="13">
        <v>8.4961767204757861E-4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-1</v>
      </c>
      <c r="T31" s="103">
        <v>-0.5</v>
      </c>
      <c r="U31" s="83">
        <v>2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1</v>
      </c>
      <c r="D32" s="15">
        <v>3.8610038610038611E-3</v>
      </c>
      <c r="E32" s="16">
        <v>3</v>
      </c>
      <c r="F32" s="15">
        <v>1.171875E-2</v>
      </c>
      <c r="G32" s="16">
        <v>0</v>
      </c>
      <c r="H32" s="16">
        <v>2</v>
      </c>
      <c r="I32" s="98">
        <v>2</v>
      </c>
      <c r="J32" s="102">
        <v>1</v>
      </c>
      <c r="K32" s="13">
        <v>4.2444821731748726E-4</v>
      </c>
      <c r="L32" s="14">
        <v>4</v>
      </c>
      <c r="M32" s="13">
        <v>2.3880597014925373E-3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3</v>
      </c>
      <c r="T32" s="103">
        <v>3</v>
      </c>
      <c r="U32" s="83">
        <v>7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2</v>
      </c>
      <c r="D33" s="15">
        <v>7.4074074074074077E-3</v>
      </c>
      <c r="E33" s="16">
        <v>0</v>
      </c>
      <c r="F33" s="15">
        <v>0</v>
      </c>
      <c r="G33" s="16">
        <v>0</v>
      </c>
      <c r="H33" s="16">
        <v>-2</v>
      </c>
      <c r="I33" s="98">
        <v>-1</v>
      </c>
      <c r="J33" s="102">
        <v>0</v>
      </c>
      <c r="K33" s="13">
        <v>0</v>
      </c>
      <c r="L33" s="14">
        <v>1</v>
      </c>
      <c r="M33" s="13">
        <v>1.2468827930174563E-3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1</v>
      </c>
      <c r="T33" s="103" t="e">
        <v>#DIV/0!</v>
      </c>
      <c r="U33" s="83">
        <v>1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1</v>
      </c>
      <c r="D34" s="87">
        <v>4.1666666666666666E-3</v>
      </c>
      <c r="E34" s="85">
        <v>1</v>
      </c>
      <c r="F34" s="87">
        <v>3.937007874015748E-3</v>
      </c>
      <c r="G34" s="85">
        <v>0</v>
      </c>
      <c r="H34" s="85">
        <v>0</v>
      </c>
      <c r="I34" s="100">
        <v>0</v>
      </c>
      <c r="J34" s="104">
        <v>3</v>
      </c>
      <c r="K34" s="92">
        <v>1.7231476163124641E-3</v>
      </c>
      <c r="L34" s="90">
        <v>3</v>
      </c>
      <c r="M34" s="92">
        <v>2.4115755627009648E-3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0</v>
      </c>
      <c r="T34" s="105">
        <v>0</v>
      </c>
      <c r="U34" s="84">
        <v>4</v>
      </c>
      <c r="V34" s="82">
        <v>0</v>
      </c>
    </row>
    <row r="35" spans="1:22" ht="20.25" thickBot="1">
      <c r="A35" s="250" t="s">
        <v>40</v>
      </c>
      <c r="B35" s="251"/>
      <c r="C35" s="86">
        <v>47</v>
      </c>
      <c r="D35" s="88">
        <v>4.9364562545951059E-3</v>
      </c>
      <c r="E35" s="86">
        <v>40</v>
      </c>
      <c r="F35" s="88">
        <v>4.1714464490562103E-3</v>
      </c>
      <c r="G35" s="86">
        <v>0</v>
      </c>
      <c r="H35" s="86">
        <v>-7</v>
      </c>
      <c r="I35" s="89">
        <v>-0.14893617021276595</v>
      </c>
      <c r="J35" s="91">
        <v>49</v>
      </c>
      <c r="K35" s="93">
        <v>8.6486868116351315E-4</v>
      </c>
      <c r="L35" s="91">
        <v>43</v>
      </c>
      <c r="M35" s="93">
        <v>9.0849548921425704E-4</v>
      </c>
      <c r="N35" s="91">
        <v>1</v>
      </c>
      <c r="O35" s="91">
        <v>0</v>
      </c>
      <c r="P35" s="91">
        <v>0</v>
      </c>
      <c r="Q35" s="91">
        <v>1</v>
      </c>
      <c r="R35" s="91">
        <v>0</v>
      </c>
      <c r="S35" s="91">
        <v>-6</v>
      </c>
      <c r="T35" s="93">
        <v>-0.12244897959183673</v>
      </c>
      <c r="U35" s="101">
        <v>83</v>
      </c>
      <c r="V35" s="95">
        <v>1</v>
      </c>
    </row>
    <row r="39" spans="1:22">
      <c r="G39" s="33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3" sqref="E23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7" t="s">
        <v>87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25" s="1" customFormat="1" ht="81.75" customHeight="1">
      <c r="A2" s="291" t="s">
        <v>44</v>
      </c>
      <c r="B2" s="292"/>
      <c r="C2" s="295" t="s">
        <v>62</v>
      </c>
      <c r="D2" s="296"/>
      <c r="E2" s="296"/>
      <c r="F2" s="297"/>
      <c r="G2" s="288" t="s">
        <v>63</v>
      </c>
      <c r="H2" s="289"/>
      <c r="I2" s="295" t="s">
        <v>64</v>
      </c>
      <c r="J2" s="296"/>
      <c r="K2" s="296"/>
      <c r="L2" s="297"/>
      <c r="M2" s="288" t="s">
        <v>63</v>
      </c>
      <c r="N2" s="289"/>
      <c r="O2" s="290" t="s">
        <v>65</v>
      </c>
      <c r="P2" s="289"/>
    </row>
    <row r="3" spans="1:25" ht="22.5" customHeight="1">
      <c r="A3" s="293"/>
      <c r="B3" s="294"/>
      <c r="C3" s="135">
        <v>2024</v>
      </c>
      <c r="D3" s="136" t="s">
        <v>1</v>
      </c>
      <c r="E3" s="137">
        <v>2025</v>
      </c>
      <c r="F3" s="138" t="s">
        <v>1</v>
      </c>
      <c r="G3" s="139" t="s">
        <v>37</v>
      </c>
      <c r="H3" s="140" t="s">
        <v>1</v>
      </c>
      <c r="I3" s="141">
        <v>2024</v>
      </c>
      <c r="J3" s="136" t="s">
        <v>1</v>
      </c>
      <c r="K3" s="137">
        <v>2025</v>
      </c>
      <c r="L3" s="138" t="s">
        <v>1</v>
      </c>
      <c r="M3" s="139" t="s">
        <v>37</v>
      </c>
      <c r="N3" s="142" t="s">
        <v>1</v>
      </c>
      <c r="O3" s="141">
        <v>2024</v>
      </c>
      <c r="P3" s="143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44">
        <v>1</v>
      </c>
      <c r="B4" s="145" t="s">
        <v>20</v>
      </c>
      <c r="C4" s="118">
        <v>1</v>
      </c>
      <c r="D4" s="119">
        <v>3.7257824143070045E-4</v>
      </c>
      <c r="E4" s="117">
        <v>0</v>
      </c>
      <c r="F4" s="119">
        <f>E4/Q4</f>
        <v>0</v>
      </c>
      <c r="G4" s="120">
        <f>E4-C4</f>
        <v>-1</v>
      </c>
      <c r="H4" s="121">
        <f>G4/C4</f>
        <v>-1</v>
      </c>
      <c r="I4" s="118">
        <v>1</v>
      </c>
      <c r="J4" s="119">
        <v>3.7257824143070045E-4</v>
      </c>
      <c r="K4" s="120">
        <v>0</v>
      </c>
      <c r="L4" s="119">
        <f>K4/Q4</f>
        <v>0</v>
      </c>
      <c r="M4" s="120">
        <f>K4-I4</f>
        <v>-1</v>
      </c>
      <c r="N4" s="108">
        <f>M4/I4</f>
        <v>-1</v>
      </c>
      <c r="O4" s="118">
        <v>0</v>
      </c>
      <c r="P4" s="146">
        <v>0</v>
      </c>
      <c r="Q4" s="163">
        <f>[1]Громад_Виправ!C7+[1]Громад_Виправ!M7+[1]Звільн_з_випр_УДЗ_і_Розш!C8+[1]Позб_права!C7+'[1]Пробаційний нагляд'!C8</f>
        <v>2350</v>
      </c>
      <c r="R4" s="164"/>
      <c r="S4" s="147"/>
      <c r="T4" s="148"/>
    </row>
    <row r="5" spans="1:25" s="18" customFormat="1" ht="21" customHeight="1">
      <c r="A5" s="144">
        <v>2</v>
      </c>
      <c r="B5" s="145" t="s">
        <v>2</v>
      </c>
      <c r="C5" s="118">
        <v>0</v>
      </c>
      <c r="D5" s="119">
        <v>0</v>
      </c>
      <c r="E5" s="117">
        <v>1</v>
      </c>
      <c r="F5" s="119">
        <f t="shared" ref="F5:F28" si="0">E5/Q5</f>
        <v>6.6711140760506999E-4</v>
      </c>
      <c r="G5" s="120">
        <f t="shared" ref="G5:G28" si="1">E5-C5</f>
        <v>1</v>
      </c>
      <c r="H5" s="121" t="e">
        <f t="shared" ref="H5:H27" si="2">G5/C5</f>
        <v>#DIV/0!</v>
      </c>
      <c r="I5" s="118">
        <v>0</v>
      </c>
      <c r="J5" s="119">
        <v>0</v>
      </c>
      <c r="K5" s="120">
        <v>0</v>
      </c>
      <c r="L5" s="119">
        <f t="shared" ref="L5:L28" si="3">K5/Q5</f>
        <v>0</v>
      </c>
      <c r="M5" s="120">
        <f t="shared" ref="M5:M28" si="4">K5-I5</f>
        <v>0</v>
      </c>
      <c r="N5" s="108" t="e">
        <f t="shared" ref="N5:N27" si="5">M5/I5</f>
        <v>#DIV/0!</v>
      </c>
      <c r="O5" s="118">
        <v>0</v>
      </c>
      <c r="P5" s="146">
        <v>0</v>
      </c>
      <c r="Q5" s="163">
        <f>[1]Громад_Виправ!C8+[1]Громад_Виправ!M8+[1]Звільн_з_випр_УДЗ_і_Розш!C9+[1]Позб_права!C8+'[1]Пробаційний нагляд'!C9</f>
        <v>1499</v>
      </c>
      <c r="R5" s="164"/>
      <c r="S5" s="147"/>
      <c r="T5" s="148"/>
    </row>
    <row r="6" spans="1:25" s="18" customFormat="1" ht="21" customHeight="1">
      <c r="A6" s="144">
        <v>3</v>
      </c>
      <c r="B6" s="145" t="s">
        <v>3</v>
      </c>
      <c r="C6" s="118">
        <v>2</v>
      </c>
      <c r="D6" s="119">
        <v>2.6239832065074782E-4</v>
      </c>
      <c r="E6" s="117">
        <v>1</v>
      </c>
      <c r="F6" s="119">
        <f t="shared" si="0"/>
        <v>1.3873473917869035E-4</v>
      </c>
      <c r="G6" s="120">
        <f t="shared" si="1"/>
        <v>-1</v>
      </c>
      <c r="H6" s="121">
        <f t="shared" si="2"/>
        <v>-0.5</v>
      </c>
      <c r="I6" s="118">
        <v>2</v>
      </c>
      <c r="J6" s="119">
        <v>2.6239832065074782E-4</v>
      </c>
      <c r="K6" s="120">
        <v>1</v>
      </c>
      <c r="L6" s="119">
        <f t="shared" si="3"/>
        <v>1.3873473917869035E-4</v>
      </c>
      <c r="M6" s="120">
        <f t="shared" si="4"/>
        <v>-1</v>
      </c>
      <c r="N6" s="108">
        <f t="shared" si="5"/>
        <v>-0.5</v>
      </c>
      <c r="O6" s="118">
        <v>0</v>
      </c>
      <c r="P6" s="146">
        <v>0</v>
      </c>
      <c r="Q6" s="163">
        <f>[1]Громад_Виправ!C9+[1]Громад_Виправ!M9+[1]Звільн_з_випр_УДЗ_і_Розш!C10+[1]Позб_права!C9+'[1]Пробаційний нагляд'!C10</f>
        <v>7208</v>
      </c>
      <c r="R6" s="164"/>
      <c r="S6" s="147"/>
      <c r="T6" s="148"/>
    </row>
    <row r="7" spans="1:25" s="18" customFormat="1" ht="21" customHeight="1">
      <c r="A7" s="144">
        <v>4</v>
      </c>
      <c r="B7" s="145" t="s">
        <v>21</v>
      </c>
      <c r="C7" s="118">
        <v>2</v>
      </c>
      <c r="D7" s="119">
        <v>9.0826521344232513E-4</v>
      </c>
      <c r="E7" s="117">
        <v>0</v>
      </c>
      <c r="F7" s="119">
        <f t="shared" si="0"/>
        <v>0</v>
      </c>
      <c r="G7" s="120">
        <f t="shared" si="1"/>
        <v>-2</v>
      </c>
      <c r="H7" s="121">
        <f t="shared" si="2"/>
        <v>-1</v>
      </c>
      <c r="I7" s="118">
        <v>2</v>
      </c>
      <c r="J7" s="119">
        <v>9.0826521344232513E-4</v>
      </c>
      <c r="K7" s="120">
        <v>0</v>
      </c>
      <c r="L7" s="119">
        <f t="shared" si="3"/>
        <v>0</v>
      </c>
      <c r="M7" s="120">
        <f t="shared" si="4"/>
        <v>-2</v>
      </c>
      <c r="N7" s="108">
        <f t="shared" si="5"/>
        <v>-1</v>
      </c>
      <c r="O7" s="118">
        <v>0</v>
      </c>
      <c r="P7" s="146">
        <v>0</v>
      </c>
      <c r="Q7" s="163">
        <f>[1]Громад_Виправ!C10+[1]Громад_Виправ!M10+[1]Звільн_з_випр_УДЗ_і_Розш!C11+[1]Позб_права!C10+'[1]Пробаційний нагляд'!C11</f>
        <v>1818</v>
      </c>
      <c r="R7" s="164"/>
      <c r="S7" s="147"/>
      <c r="T7" s="149"/>
    </row>
    <row r="8" spans="1:25" s="18" customFormat="1" ht="21" customHeight="1">
      <c r="A8" s="144">
        <v>5</v>
      </c>
      <c r="B8" s="145" t="s">
        <v>4</v>
      </c>
      <c r="C8" s="118">
        <v>1</v>
      </c>
      <c r="D8" s="119">
        <v>3.9494470774091627E-4</v>
      </c>
      <c r="E8" s="117">
        <v>0</v>
      </c>
      <c r="F8" s="119">
        <f t="shared" si="0"/>
        <v>0</v>
      </c>
      <c r="G8" s="120">
        <f>E8-C8</f>
        <v>-1</v>
      </c>
      <c r="H8" s="121">
        <f t="shared" si="2"/>
        <v>-1</v>
      </c>
      <c r="I8" s="118">
        <v>0</v>
      </c>
      <c r="J8" s="119">
        <v>0</v>
      </c>
      <c r="K8" s="120">
        <v>0</v>
      </c>
      <c r="L8" s="119">
        <f t="shared" si="3"/>
        <v>0</v>
      </c>
      <c r="M8" s="120">
        <f t="shared" si="4"/>
        <v>0</v>
      </c>
      <c r="N8" s="108" t="e">
        <f t="shared" si="5"/>
        <v>#DIV/0!</v>
      </c>
      <c r="O8" s="118">
        <v>0</v>
      </c>
      <c r="P8" s="146">
        <v>0</v>
      </c>
      <c r="Q8" s="163">
        <f>[1]Громад_Виправ!C11+[1]Громад_Виправ!M11+[1]Звільн_з_випр_УДЗ_і_Розш!C12+[1]Позб_права!C11+'[1]Пробаційний нагляд'!C12</f>
        <v>2325</v>
      </c>
      <c r="R8" s="164"/>
      <c r="S8" s="147"/>
      <c r="T8" s="148"/>
    </row>
    <row r="9" spans="1:25" s="18" customFormat="1" ht="21" customHeight="1">
      <c r="A9" s="144">
        <v>6</v>
      </c>
      <c r="B9" s="145" t="s">
        <v>5</v>
      </c>
      <c r="C9" s="118">
        <v>0</v>
      </c>
      <c r="D9" s="119">
        <v>0</v>
      </c>
      <c r="E9" s="117">
        <v>0</v>
      </c>
      <c r="F9" s="119">
        <f t="shared" si="0"/>
        <v>0</v>
      </c>
      <c r="G9" s="120">
        <f t="shared" si="1"/>
        <v>0</v>
      </c>
      <c r="H9" s="121" t="e">
        <f t="shared" si="2"/>
        <v>#DIV/0!</v>
      </c>
      <c r="I9" s="118">
        <v>0</v>
      </c>
      <c r="J9" s="119">
        <v>0</v>
      </c>
      <c r="K9" s="120">
        <v>0</v>
      </c>
      <c r="L9" s="119">
        <f t="shared" si="3"/>
        <v>0</v>
      </c>
      <c r="M9" s="120">
        <f t="shared" si="4"/>
        <v>0</v>
      </c>
      <c r="N9" s="108" t="e">
        <f t="shared" si="5"/>
        <v>#DIV/0!</v>
      </c>
      <c r="O9" s="118">
        <v>0</v>
      </c>
      <c r="P9" s="150">
        <v>0</v>
      </c>
      <c r="Q9" s="163">
        <f>[1]Громад_Виправ!C12+[1]Громад_Виправ!M12+[1]Звільн_з_випр_УДЗ_і_Розш!C13+[1]Позб_права!C12+'[1]Пробаційний нагляд'!C13</f>
        <v>2212</v>
      </c>
      <c r="R9" s="164"/>
      <c r="S9" s="147"/>
      <c r="T9" s="148"/>
    </row>
    <row r="10" spans="1:25" s="18" customFormat="1" ht="21" customHeight="1">
      <c r="A10" s="144">
        <v>7</v>
      </c>
      <c r="B10" s="145" t="s">
        <v>6</v>
      </c>
      <c r="C10" s="118">
        <v>1</v>
      </c>
      <c r="D10" s="119">
        <v>4.1493775933609957E-4</v>
      </c>
      <c r="E10" s="117">
        <v>0</v>
      </c>
      <c r="F10" s="119">
        <f t="shared" si="0"/>
        <v>0</v>
      </c>
      <c r="G10" s="120">
        <f t="shared" si="1"/>
        <v>-1</v>
      </c>
      <c r="H10" s="121">
        <f t="shared" si="2"/>
        <v>-1</v>
      </c>
      <c r="I10" s="118">
        <v>0</v>
      </c>
      <c r="J10" s="119">
        <v>0</v>
      </c>
      <c r="K10" s="120">
        <v>0</v>
      </c>
      <c r="L10" s="119">
        <f t="shared" si="3"/>
        <v>0</v>
      </c>
      <c r="M10" s="120">
        <f t="shared" si="4"/>
        <v>0</v>
      </c>
      <c r="N10" s="108" t="e">
        <f t="shared" si="5"/>
        <v>#DIV/0!</v>
      </c>
      <c r="O10" s="118">
        <v>0</v>
      </c>
      <c r="P10" s="146">
        <v>0</v>
      </c>
      <c r="Q10" s="163">
        <f>[1]Громад_Виправ!C13+[1]Громад_Виправ!M13+[1]Звільн_з_випр_УДЗ_і_Розш!C14+[1]Позб_права!C13+'[1]Пробаційний нагляд'!C14</f>
        <v>1936</v>
      </c>
      <c r="R10" s="164"/>
      <c r="S10" s="147"/>
      <c r="T10" s="148"/>
      <c r="X10" s="18" t="s">
        <v>60</v>
      </c>
    </row>
    <row r="11" spans="1:25" s="18" customFormat="1" ht="21" customHeight="1">
      <c r="A11" s="144">
        <v>8</v>
      </c>
      <c r="B11" s="145" t="s">
        <v>22</v>
      </c>
      <c r="C11" s="118">
        <v>4</v>
      </c>
      <c r="D11" s="119">
        <v>3.1695721077654518E-3</v>
      </c>
      <c r="E11" s="117">
        <v>8</v>
      </c>
      <c r="F11" s="119">
        <f t="shared" si="0"/>
        <v>6.4308681672025723E-3</v>
      </c>
      <c r="G11" s="120">
        <f t="shared" si="1"/>
        <v>4</v>
      </c>
      <c r="H11" s="121">
        <f t="shared" si="2"/>
        <v>1</v>
      </c>
      <c r="I11" s="118">
        <v>3</v>
      </c>
      <c r="J11" s="119">
        <v>2.3771790808240888E-3</v>
      </c>
      <c r="K11" s="120">
        <v>4</v>
      </c>
      <c r="L11" s="119">
        <f t="shared" si="3"/>
        <v>3.2154340836012861E-3</v>
      </c>
      <c r="M11" s="120">
        <f t="shared" si="4"/>
        <v>1</v>
      </c>
      <c r="N11" s="108">
        <f t="shared" si="5"/>
        <v>0.33333333333333331</v>
      </c>
      <c r="O11" s="118">
        <v>0</v>
      </c>
      <c r="P11" s="146">
        <v>0</v>
      </c>
      <c r="Q11" s="163">
        <f>[1]Громад_Виправ!C14+[1]Громад_Виправ!M14+[1]Звільн_з_випр_УДЗ_і_Розш!C15+[1]Позб_права!C14+'[1]Пробаційний нагляд'!C15</f>
        <v>1244</v>
      </c>
      <c r="R11" s="164"/>
      <c r="S11" s="147"/>
      <c r="T11" s="148"/>
    </row>
    <row r="12" spans="1:25" s="18" customFormat="1" ht="21" customHeight="1">
      <c r="A12" s="144">
        <v>9</v>
      </c>
      <c r="B12" s="145" t="s">
        <v>66</v>
      </c>
      <c r="C12" s="122">
        <v>2</v>
      </c>
      <c r="D12" s="119">
        <v>1.9766752322593399E-4</v>
      </c>
      <c r="E12" s="117">
        <v>1</v>
      </c>
      <c r="F12" s="119">
        <f t="shared" si="0"/>
        <v>9.9810360315400734E-5</v>
      </c>
      <c r="G12" s="120">
        <f t="shared" si="1"/>
        <v>-1</v>
      </c>
      <c r="H12" s="121">
        <f t="shared" si="2"/>
        <v>-0.5</v>
      </c>
      <c r="I12" s="122">
        <v>2</v>
      </c>
      <c r="J12" s="119">
        <v>1.9766752322593399E-4</v>
      </c>
      <c r="K12" s="120">
        <v>1</v>
      </c>
      <c r="L12" s="119">
        <f t="shared" si="3"/>
        <v>9.9810360315400734E-5</v>
      </c>
      <c r="M12" s="120">
        <f t="shared" si="4"/>
        <v>-1</v>
      </c>
      <c r="N12" s="108">
        <f t="shared" si="5"/>
        <v>-0.5</v>
      </c>
      <c r="O12" s="122">
        <v>0</v>
      </c>
      <c r="P12" s="146">
        <v>0</v>
      </c>
      <c r="Q12" s="163">
        <f>[1]Громад_Виправ!C15+[1]Громад_Виправ!M15+[1]Звільн_з_випр_УДЗ_і_Розш!C16+[1]Позб_права!C15+'[1]Пробаційний нагляд'!C16</f>
        <v>10019</v>
      </c>
      <c r="R12" s="164"/>
      <c r="S12" s="147"/>
      <c r="T12" s="148"/>
    </row>
    <row r="13" spans="1:25" s="18" customFormat="1" ht="21" customHeight="1">
      <c r="A13" s="144">
        <v>10</v>
      </c>
      <c r="B13" s="145" t="s">
        <v>7</v>
      </c>
      <c r="C13" s="118">
        <v>1</v>
      </c>
      <c r="D13" s="119">
        <v>4.9164208456243857E-4</v>
      </c>
      <c r="E13" s="117">
        <v>0</v>
      </c>
      <c r="F13" s="119">
        <f t="shared" si="0"/>
        <v>0</v>
      </c>
      <c r="G13" s="120">
        <f t="shared" si="1"/>
        <v>-1</v>
      </c>
      <c r="H13" s="121">
        <f t="shared" si="2"/>
        <v>-1</v>
      </c>
      <c r="I13" s="118">
        <v>1</v>
      </c>
      <c r="J13" s="119">
        <v>4.9164208456243857E-4</v>
      </c>
      <c r="K13" s="120">
        <v>0</v>
      </c>
      <c r="L13" s="119">
        <f t="shared" si="3"/>
        <v>0</v>
      </c>
      <c r="M13" s="120">
        <f t="shared" si="4"/>
        <v>-1</v>
      </c>
      <c r="N13" s="108">
        <f t="shared" si="5"/>
        <v>-1</v>
      </c>
      <c r="O13" s="118">
        <v>0</v>
      </c>
      <c r="P13" s="146">
        <v>0</v>
      </c>
      <c r="Q13" s="163">
        <f>[1]Громад_Виправ!C16+[1]Громад_Виправ!M16+[1]Звільн_з_випр_УДЗ_і_Розш!C17+[1]Позб_права!C16+'[1]Пробаційний нагляд'!C17</f>
        <v>1718</v>
      </c>
      <c r="R13" s="164"/>
      <c r="S13" s="147"/>
      <c r="T13" s="148"/>
    </row>
    <row r="14" spans="1:25" s="18" customFormat="1" ht="21" customHeight="1">
      <c r="A14" s="144">
        <v>11</v>
      </c>
      <c r="B14" s="145" t="s">
        <v>23</v>
      </c>
      <c r="C14" s="118">
        <v>0</v>
      </c>
      <c r="D14" s="119">
        <v>0</v>
      </c>
      <c r="E14" s="117">
        <v>0</v>
      </c>
      <c r="F14" s="119">
        <f t="shared" si="0"/>
        <v>0</v>
      </c>
      <c r="G14" s="120">
        <f t="shared" si="1"/>
        <v>0</v>
      </c>
      <c r="H14" s="121" t="e">
        <f t="shared" si="2"/>
        <v>#DIV/0!</v>
      </c>
      <c r="I14" s="118">
        <v>0</v>
      </c>
      <c r="J14" s="119">
        <v>0</v>
      </c>
      <c r="K14" s="120">
        <v>0</v>
      </c>
      <c r="L14" s="119">
        <f t="shared" si="3"/>
        <v>0</v>
      </c>
      <c r="M14" s="120">
        <f t="shared" si="4"/>
        <v>0</v>
      </c>
      <c r="N14" s="108" t="e">
        <f t="shared" si="5"/>
        <v>#DIV/0!</v>
      </c>
      <c r="O14" s="118">
        <v>0</v>
      </c>
      <c r="P14" s="146">
        <v>0</v>
      </c>
      <c r="Q14" s="163">
        <f>[1]Громад_Виправ!C17+[1]Громад_Виправ!M17+[1]Звільн_з_випр_УДЗ_і_Розш!C18+[1]Позб_права!C17+'[1]Пробаційний нагляд'!C18</f>
        <v>220</v>
      </c>
      <c r="R14" s="164"/>
      <c r="S14" s="147"/>
      <c r="T14" s="149"/>
    </row>
    <row r="15" spans="1:25" s="18" customFormat="1" ht="21" customHeight="1">
      <c r="A15" s="144">
        <v>12</v>
      </c>
      <c r="B15" s="145" t="s">
        <v>8</v>
      </c>
      <c r="C15" s="118">
        <v>6</v>
      </c>
      <c r="D15" s="119">
        <v>2.023608768971332E-3</v>
      </c>
      <c r="E15" s="117">
        <v>2</v>
      </c>
      <c r="F15" s="119">
        <f t="shared" si="0"/>
        <v>6.8050357264375636E-4</v>
      </c>
      <c r="G15" s="120">
        <f t="shared" si="1"/>
        <v>-4</v>
      </c>
      <c r="H15" s="121">
        <f t="shared" si="2"/>
        <v>-0.66666666666666663</v>
      </c>
      <c r="I15" s="118">
        <v>3</v>
      </c>
      <c r="J15" s="119">
        <v>1.011804384485666E-3</v>
      </c>
      <c r="K15" s="120">
        <v>2</v>
      </c>
      <c r="L15" s="119">
        <f t="shared" si="3"/>
        <v>6.8050357264375636E-4</v>
      </c>
      <c r="M15" s="120">
        <f t="shared" si="4"/>
        <v>-1</v>
      </c>
      <c r="N15" s="108">
        <f t="shared" si="5"/>
        <v>-0.33333333333333331</v>
      </c>
      <c r="O15" s="118">
        <v>0</v>
      </c>
      <c r="P15" s="146">
        <v>2</v>
      </c>
      <c r="Q15" s="163">
        <f>[1]Громад_Виправ!C18+[1]Громад_Виправ!M18+[1]Звільн_з_випр_УДЗ_і_Розш!C19+[1]Позб_права!C18+'[1]Пробаційний нагляд'!C19</f>
        <v>2939</v>
      </c>
      <c r="R15" s="164"/>
      <c r="S15" s="147"/>
      <c r="T15" s="148"/>
    </row>
    <row r="16" spans="1:25" s="18" customFormat="1" ht="21" customHeight="1">
      <c r="A16" s="144">
        <v>13</v>
      </c>
      <c r="B16" s="145" t="s">
        <v>9</v>
      </c>
      <c r="C16" s="118">
        <v>0</v>
      </c>
      <c r="D16" s="119">
        <v>0</v>
      </c>
      <c r="E16" s="117">
        <v>2</v>
      </c>
      <c r="F16" s="119">
        <f t="shared" si="0"/>
        <v>1.0509721492380452E-3</v>
      </c>
      <c r="G16" s="120">
        <f t="shared" si="1"/>
        <v>2</v>
      </c>
      <c r="H16" s="121" t="e">
        <f t="shared" si="2"/>
        <v>#DIV/0!</v>
      </c>
      <c r="I16" s="118">
        <v>0</v>
      </c>
      <c r="J16" s="119">
        <v>0</v>
      </c>
      <c r="K16" s="120">
        <v>0</v>
      </c>
      <c r="L16" s="119">
        <f t="shared" si="3"/>
        <v>0</v>
      </c>
      <c r="M16" s="120">
        <f t="shared" si="4"/>
        <v>0</v>
      </c>
      <c r="N16" s="108" t="e">
        <f t="shared" si="5"/>
        <v>#DIV/0!</v>
      </c>
      <c r="O16" s="118">
        <v>0</v>
      </c>
      <c r="P16" s="146">
        <v>0</v>
      </c>
      <c r="Q16" s="163">
        <f>[1]Громад_Виправ!C19+[1]Громад_Виправ!M19+[1]Звільн_з_випр_УДЗ_і_Розш!C20+[1]Позб_права!C19+'[1]Пробаційний нагляд'!C20</f>
        <v>1903</v>
      </c>
      <c r="R16" s="164"/>
      <c r="S16" s="147"/>
      <c r="T16" s="148"/>
    </row>
    <row r="17" spans="1:20" s="18" customFormat="1" ht="21" customHeight="1">
      <c r="A17" s="144">
        <v>14</v>
      </c>
      <c r="B17" s="145" t="s">
        <v>24</v>
      </c>
      <c r="C17" s="118">
        <v>1</v>
      </c>
      <c r="D17" s="119">
        <v>1.9466614755693986E-4</v>
      </c>
      <c r="E17" s="117">
        <v>0</v>
      </c>
      <c r="F17" s="119">
        <f t="shared" si="0"/>
        <v>0</v>
      </c>
      <c r="G17" s="120">
        <f t="shared" si="1"/>
        <v>-1</v>
      </c>
      <c r="H17" s="121">
        <f t="shared" si="2"/>
        <v>-1</v>
      </c>
      <c r="I17" s="118">
        <v>0</v>
      </c>
      <c r="J17" s="119">
        <v>0</v>
      </c>
      <c r="K17" s="120">
        <v>0</v>
      </c>
      <c r="L17" s="119">
        <f t="shared" si="3"/>
        <v>0</v>
      </c>
      <c r="M17" s="120">
        <f t="shared" si="4"/>
        <v>0</v>
      </c>
      <c r="N17" s="108" t="e">
        <f t="shared" si="5"/>
        <v>#DIV/0!</v>
      </c>
      <c r="O17" s="118">
        <v>0</v>
      </c>
      <c r="P17" s="146">
        <v>0</v>
      </c>
      <c r="Q17" s="163">
        <f>[1]Громад_Виправ!C20+[1]Громад_Виправ!M20+[1]Звільн_з_випр_УДЗ_і_Розш!C21+[1]Позб_права!C20+'[1]Пробаційний нагляд'!C21</f>
        <v>5023</v>
      </c>
      <c r="R17" s="164"/>
      <c r="S17" s="147"/>
      <c r="T17" s="148"/>
    </row>
    <row r="18" spans="1:20" s="18" customFormat="1" ht="21" customHeight="1">
      <c r="A18" s="144">
        <v>15</v>
      </c>
      <c r="B18" s="145" t="s">
        <v>10</v>
      </c>
      <c r="C18" s="118">
        <v>5</v>
      </c>
      <c r="D18" s="119">
        <v>1.5723270440251573E-3</v>
      </c>
      <c r="E18" s="117">
        <v>8</v>
      </c>
      <c r="F18" s="119">
        <f t="shared" si="0"/>
        <v>3.0627871362940277E-3</v>
      </c>
      <c r="G18" s="120">
        <f t="shared" si="1"/>
        <v>3</v>
      </c>
      <c r="H18" s="121">
        <f t="shared" si="2"/>
        <v>0.6</v>
      </c>
      <c r="I18" s="118">
        <v>4</v>
      </c>
      <c r="J18" s="119">
        <v>1.2578616352201257E-3</v>
      </c>
      <c r="K18" s="120">
        <v>7</v>
      </c>
      <c r="L18" s="119">
        <f t="shared" si="3"/>
        <v>2.6799387442572741E-3</v>
      </c>
      <c r="M18" s="120">
        <f t="shared" si="4"/>
        <v>3</v>
      </c>
      <c r="N18" s="108">
        <f t="shared" si="5"/>
        <v>0.75</v>
      </c>
      <c r="O18" s="118">
        <v>0</v>
      </c>
      <c r="P18" s="146">
        <v>0</v>
      </c>
      <c r="Q18" s="163">
        <f>[1]Громад_Виправ!C21+[1]Громад_Виправ!M21+[1]Звільн_з_випр_УДЗ_і_Розш!C22+[1]Позб_права!C21+'[1]Пробаційний нагляд'!C22</f>
        <v>2612</v>
      </c>
      <c r="R18" s="164"/>
      <c r="S18" s="147"/>
      <c r="T18" s="148"/>
    </row>
    <row r="19" spans="1:20" s="18" customFormat="1" ht="21" customHeight="1">
      <c r="A19" s="144">
        <v>16</v>
      </c>
      <c r="B19" s="145" t="s">
        <v>11</v>
      </c>
      <c r="C19" s="118">
        <v>0</v>
      </c>
      <c r="D19" s="119">
        <v>0</v>
      </c>
      <c r="E19" s="117">
        <v>0</v>
      </c>
      <c r="F19" s="119">
        <f t="shared" si="0"/>
        <v>0</v>
      </c>
      <c r="G19" s="120">
        <f t="shared" si="1"/>
        <v>0</v>
      </c>
      <c r="H19" s="121" t="e">
        <f t="shared" si="2"/>
        <v>#DIV/0!</v>
      </c>
      <c r="I19" s="118">
        <v>0</v>
      </c>
      <c r="J19" s="119">
        <v>0</v>
      </c>
      <c r="K19" s="120">
        <v>0</v>
      </c>
      <c r="L19" s="119">
        <f t="shared" si="3"/>
        <v>0</v>
      </c>
      <c r="M19" s="120">
        <f t="shared" si="4"/>
        <v>0</v>
      </c>
      <c r="N19" s="108" t="e">
        <f t="shared" si="5"/>
        <v>#DIV/0!</v>
      </c>
      <c r="O19" s="118">
        <v>0</v>
      </c>
      <c r="P19" s="146">
        <v>0</v>
      </c>
      <c r="Q19" s="163">
        <f>[1]Громад_Виправ!C22+[1]Громад_Виправ!M22+[1]Звільн_з_випр_УДЗ_і_Розш!C23+[1]Позб_права!C22+'[1]Пробаційний нагляд'!C23</f>
        <v>1551</v>
      </c>
      <c r="R19" s="164"/>
      <c r="S19" s="147"/>
      <c r="T19" s="148"/>
    </row>
    <row r="20" spans="1:20" s="18" customFormat="1" ht="21" customHeight="1">
      <c r="A20" s="144">
        <v>17</v>
      </c>
      <c r="B20" s="145" t="s">
        <v>12</v>
      </c>
      <c r="C20" s="118">
        <v>7</v>
      </c>
      <c r="D20" s="119">
        <v>4.6174142480211082E-3</v>
      </c>
      <c r="E20" s="117">
        <v>4</v>
      </c>
      <c r="F20" s="119">
        <f t="shared" si="0"/>
        <v>2.7855153203342618E-3</v>
      </c>
      <c r="G20" s="120">
        <f t="shared" si="1"/>
        <v>-3</v>
      </c>
      <c r="H20" s="121">
        <f t="shared" si="2"/>
        <v>-0.42857142857142855</v>
      </c>
      <c r="I20" s="118">
        <v>5</v>
      </c>
      <c r="J20" s="119">
        <v>3.2981530343007917E-3</v>
      </c>
      <c r="K20" s="120">
        <v>3</v>
      </c>
      <c r="L20" s="119">
        <f t="shared" si="3"/>
        <v>2.0891364902506965E-3</v>
      </c>
      <c r="M20" s="120">
        <f t="shared" si="4"/>
        <v>-2</v>
      </c>
      <c r="N20" s="108">
        <f t="shared" si="5"/>
        <v>-0.4</v>
      </c>
      <c r="O20" s="118">
        <v>0</v>
      </c>
      <c r="P20" s="146">
        <v>0</v>
      </c>
      <c r="Q20" s="163">
        <f>[1]Громад_Виправ!C23+[1]Громад_Виправ!M23+[1]Звільн_з_випр_УДЗ_і_Розш!C24+[1]Позб_права!C23+'[1]Пробаційний нагляд'!C24</f>
        <v>1436</v>
      </c>
      <c r="R20" s="164"/>
      <c r="S20" s="147"/>
      <c r="T20" s="147"/>
    </row>
    <row r="21" spans="1:20" s="18" customFormat="1" ht="21" customHeight="1">
      <c r="A21" s="144">
        <v>18</v>
      </c>
      <c r="B21" s="145" t="s">
        <v>13</v>
      </c>
      <c r="C21" s="118">
        <v>10</v>
      </c>
      <c r="D21" s="119">
        <v>8.3612040133779261E-3</v>
      </c>
      <c r="E21" s="117">
        <v>0</v>
      </c>
      <c r="F21" s="119">
        <f t="shared" si="0"/>
        <v>0</v>
      </c>
      <c r="G21" s="120">
        <f t="shared" si="1"/>
        <v>-10</v>
      </c>
      <c r="H21" s="121">
        <f t="shared" si="2"/>
        <v>-1</v>
      </c>
      <c r="I21" s="118">
        <v>6</v>
      </c>
      <c r="J21" s="119">
        <v>5.016722408026756E-3</v>
      </c>
      <c r="K21" s="120">
        <v>0</v>
      </c>
      <c r="L21" s="119">
        <f t="shared" si="3"/>
        <v>0</v>
      </c>
      <c r="M21" s="120">
        <f t="shared" si="4"/>
        <v>-6</v>
      </c>
      <c r="N21" s="108">
        <f t="shared" si="5"/>
        <v>-1</v>
      </c>
      <c r="O21" s="118">
        <v>0</v>
      </c>
      <c r="P21" s="146">
        <v>0</v>
      </c>
      <c r="Q21" s="163">
        <f>[1]Громад_Виправ!C24+[1]Громад_Виправ!M24+[1]Звільн_з_випр_УДЗ_і_Розш!C25+[1]Позб_права!C24+'[1]Пробаційний нагляд'!C25</f>
        <v>999</v>
      </c>
      <c r="R21" s="164"/>
      <c r="S21" s="147"/>
      <c r="T21" s="147"/>
    </row>
    <row r="22" spans="1:20" s="18" customFormat="1" ht="21" customHeight="1">
      <c r="A22" s="144">
        <v>19</v>
      </c>
      <c r="B22" s="145" t="s">
        <v>14</v>
      </c>
      <c r="C22" s="118">
        <v>4</v>
      </c>
      <c r="D22" s="119">
        <v>8.3892617449664428E-4</v>
      </c>
      <c r="E22" s="117">
        <v>0</v>
      </c>
      <c r="F22" s="119">
        <f t="shared" si="0"/>
        <v>0</v>
      </c>
      <c r="G22" s="120">
        <f t="shared" si="1"/>
        <v>-4</v>
      </c>
      <c r="H22" s="121">
        <f t="shared" si="2"/>
        <v>-1</v>
      </c>
      <c r="I22" s="118">
        <v>4</v>
      </c>
      <c r="J22" s="119">
        <v>8.3892617449664428E-4</v>
      </c>
      <c r="K22" s="120">
        <v>0</v>
      </c>
      <c r="L22" s="119">
        <f t="shared" si="3"/>
        <v>0</v>
      </c>
      <c r="M22" s="120">
        <f t="shared" si="4"/>
        <v>-4</v>
      </c>
      <c r="N22" s="108">
        <f t="shared" si="5"/>
        <v>-1</v>
      </c>
      <c r="O22" s="118">
        <v>0</v>
      </c>
      <c r="P22" s="146">
        <v>0</v>
      </c>
      <c r="Q22" s="163">
        <f>[1]Громад_Виправ!C25+[1]Громад_Виправ!M25+[1]Звільн_з_випр_УДЗ_і_Розш!C26+[1]Позб_права!C25+'[1]Пробаційний нагляд'!C26</f>
        <v>4423</v>
      </c>
      <c r="R22" s="164"/>
      <c r="S22" s="147"/>
      <c r="T22" s="147"/>
    </row>
    <row r="23" spans="1:20" s="18" customFormat="1" ht="21" customHeight="1">
      <c r="A23" s="144">
        <v>20</v>
      </c>
      <c r="B23" s="145" t="s">
        <v>15</v>
      </c>
      <c r="C23" s="118">
        <v>4</v>
      </c>
      <c r="D23" s="119">
        <v>4.9200492004920051E-3</v>
      </c>
      <c r="E23" s="117">
        <v>2</v>
      </c>
      <c r="F23" s="119">
        <f t="shared" si="0"/>
        <v>2.4242424242424242E-3</v>
      </c>
      <c r="G23" s="120">
        <f t="shared" si="1"/>
        <v>-2</v>
      </c>
      <c r="H23" s="121">
        <f t="shared" si="2"/>
        <v>-0.5</v>
      </c>
      <c r="I23" s="118">
        <v>3</v>
      </c>
      <c r="J23" s="119">
        <v>3.6900369003690036E-3</v>
      </c>
      <c r="K23" s="120">
        <v>1</v>
      </c>
      <c r="L23" s="119">
        <f t="shared" si="3"/>
        <v>1.2121212121212121E-3</v>
      </c>
      <c r="M23" s="120">
        <f t="shared" si="4"/>
        <v>-2</v>
      </c>
      <c r="N23" s="108">
        <f t="shared" si="5"/>
        <v>-0.66666666666666663</v>
      </c>
      <c r="O23" s="118">
        <v>0</v>
      </c>
      <c r="P23" s="146">
        <v>0</v>
      </c>
      <c r="Q23" s="163">
        <f>[1]Громад_Виправ!C26+[1]Громад_Виправ!M26+[1]Звільн_з_випр_УДЗ_і_Розш!C27+[1]Позб_права!C26+'[1]Пробаційний нагляд'!C27</f>
        <v>825</v>
      </c>
      <c r="R23" s="164"/>
      <c r="S23" s="147"/>
      <c r="T23" s="147"/>
    </row>
    <row r="24" spans="1:20" s="18" customFormat="1" ht="21" customHeight="1">
      <c r="A24" s="144">
        <v>21</v>
      </c>
      <c r="B24" s="145" t="s">
        <v>16</v>
      </c>
      <c r="C24" s="118">
        <v>3</v>
      </c>
      <c r="D24" s="119">
        <v>1.665741254858412E-3</v>
      </c>
      <c r="E24" s="117">
        <v>5</v>
      </c>
      <c r="F24" s="119">
        <f t="shared" si="0"/>
        <v>3.1867431485022306E-3</v>
      </c>
      <c r="G24" s="120">
        <f t="shared" si="1"/>
        <v>2</v>
      </c>
      <c r="H24" s="121">
        <f t="shared" si="2"/>
        <v>0.66666666666666663</v>
      </c>
      <c r="I24" s="118">
        <v>2</v>
      </c>
      <c r="J24" s="119">
        <v>1.1104941699056081E-3</v>
      </c>
      <c r="K24" s="120">
        <v>4</v>
      </c>
      <c r="L24" s="119">
        <f t="shared" si="3"/>
        <v>2.5493945188017845E-3</v>
      </c>
      <c r="M24" s="120">
        <f t="shared" si="4"/>
        <v>2</v>
      </c>
      <c r="N24" s="108">
        <f t="shared" si="5"/>
        <v>1</v>
      </c>
      <c r="O24" s="118">
        <v>0</v>
      </c>
      <c r="P24" s="146">
        <v>0</v>
      </c>
      <c r="Q24" s="163">
        <f>[1]Громад_Виправ!C27+[1]Громад_Виправ!M27+[1]Звільн_з_випр_УДЗ_і_Розш!C28+[1]Позб_права!C27+'[1]Пробаційний нагляд'!C28</f>
        <v>1569</v>
      </c>
      <c r="R24" s="164"/>
      <c r="S24" s="147"/>
      <c r="T24" s="147"/>
    </row>
    <row r="25" spans="1:20" s="18" customFormat="1" ht="21" customHeight="1">
      <c r="A25" s="144">
        <v>22</v>
      </c>
      <c r="B25" s="145" t="s">
        <v>17</v>
      </c>
      <c r="C25" s="118">
        <v>6</v>
      </c>
      <c r="D25" s="119">
        <v>2.4958402662229617E-3</v>
      </c>
      <c r="E25" s="117">
        <v>3</v>
      </c>
      <c r="F25" s="119">
        <f t="shared" si="0"/>
        <v>1.5463917525773195E-3</v>
      </c>
      <c r="G25" s="120">
        <f t="shared" si="1"/>
        <v>-3</v>
      </c>
      <c r="H25" s="121">
        <f t="shared" si="2"/>
        <v>-0.5</v>
      </c>
      <c r="I25" s="118">
        <v>3</v>
      </c>
      <c r="J25" s="119">
        <v>1.2479201331114808E-3</v>
      </c>
      <c r="K25" s="120">
        <v>3</v>
      </c>
      <c r="L25" s="119">
        <f t="shared" si="3"/>
        <v>1.5463917525773195E-3</v>
      </c>
      <c r="M25" s="120">
        <f t="shared" si="4"/>
        <v>0</v>
      </c>
      <c r="N25" s="108">
        <f t="shared" si="5"/>
        <v>0</v>
      </c>
      <c r="O25" s="118">
        <v>0</v>
      </c>
      <c r="P25" s="146">
        <v>0</v>
      </c>
      <c r="Q25" s="163">
        <f>[1]Громад_Виправ!C28+[1]Громад_Виправ!M28+[1]Звільн_з_випр_УДЗ_і_Розш!C29+[1]Позб_права!C28+'[1]Пробаційний нагляд'!C29</f>
        <v>1940</v>
      </c>
      <c r="R25" s="164"/>
      <c r="S25" s="147"/>
      <c r="T25" s="147"/>
    </row>
    <row r="26" spans="1:20" s="18" customFormat="1" ht="21" customHeight="1">
      <c r="A26" s="144">
        <v>23</v>
      </c>
      <c r="B26" s="145" t="s">
        <v>19</v>
      </c>
      <c r="C26" s="123">
        <v>0</v>
      </c>
      <c r="D26" s="124">
        <v>0</v>
      </c>
      <c r="E26" s="117">
        <v>0</v>
      </c>
      <c r="F26" s="119">
        <f t="shared" si="0"/>
        <v>0</v>
      </c>
      <c r="G26" s="120">
        <f t="shared" si="1"/>
        <v>0</v>
      </c>
      <c r="H26" s="121" t="e">
        <f t="shared" si="2"/>
        <v>#DIV/0!</v>
      </c>
      <c r="I26" s="123">
        <v>0</v>
      </c>
      <c r="J26" s="124">
        <v>0</v>
      </c>
      <c r="K26" s="120">
        <v>0</v>
      </c>
      <c r="L26" s="119">
        <f t="shared" si="3"/>
        <v>0</v>
      </c>
      <c r="M26" s="120">
        <f t="shared" si="4"/>
        <v>0</v>
      </c>
      <c r="N26" s="108" t="e">
        <f t="shared" si="5"/>
        <v>#DIV/0!</v>
      </c>
      <c r="O26" s="123">
        <v>0</v>
      </c>
      <c r="P26" s="146">
        <v>0</v>
      </c>
      <c r="Q26" s="163">
        <f>[1]Громад_Виправ!C29+[1]Громад_Виправ!M29+[1]Звільн_з_випр_УДЗ_і_Розш!C30+[1]Позб_права!C29+'[1]Пробаційний нагляд'!C30</f>
        <v>1021</v>
      </c>
      <c r="R26" s="164"/>
      <c r="S26" s="147"/>
      <c r="T26" s="147"/>
    </row>
    <row r="27" spans="1:20" s="18" customFormat="1" ht="21" customHeight="1" thickBot="1">
      <c r="A27" s="151">
        <v>24</v>
      </c>
      <c r="B27" s="145" t="s">
        <v>18</v>
      </c>
      <c r="C27" s="123">
        <v>6</v>
      </c>
      <c r="D27" s="124">
        <v>3.2555615843733042E-3</v>
      </c>
      <c r="E27" s="125">
        <v>4</v>
      </c>
      <c r="F27" s="119">
        <f t="shared" si="0"/>
        <v>2.4968789013732834E-3</v>
      </c>
      <c r="G27" s="126">
        <f t="shared" si="1"/>
        <v>-2</v>
      </c>
      <c r="H27" s="127">
        <f t="shared" si="2"/>
        <v>-0.33333333333333331</v>
      </c>
      <c r="I27" s="123">
        <v>4</v>
      </c>
      <c r="J27" s="124">
        <v>2.170374389582203E-3</v>
      </c>
      <c r="K27" s="126">
        <v>4</v>
      </c>
      <c r="L27" s="128">
        <f t="shared" si="3"/>
        <v>2.4968789013732834E-3</v>
      </c>
      <c r="M27" s="126">
        <f t="shared" si="4"/>
        <v>0</v>
      </c>
      <c r="N27" s="108">
        <f t="shared" si="5"/>
        <v>0</v>
      </c>
      <c r="O27" s="123">
        <v>0</v>
      </c>
      <c r="P27" s="152">
        <v>0</v>
      </c>
      <c r="Q27" s="163">
        <f>[1]Громад_Виправ!C30+[1]Громад_Виправ!M30+[1]Звільн_з_випр_УДЗ_і_Розш!C31+[1]Позб_права!C30+'[1]Пробаційний нагляд'!C31</f>
        <v>1602</v>
      </c>
      <c r="R27" s="164"/>
      <c r="S27" s="147"/>
      <c r="T27" s="147"/>
    </row>
    <row r="28" spans="1:20" ht="21" customHeight="1" thickBot="1">
      <c r="A28" s="284" t="s">
        <v>40</v>
      </c>
      <c r="B28" s="285"/>
      <c r="C28" s="129">
        <v>66</v>
      </c>
      <c r="D28" s="130">
        <v>9.9732535473049549E-4</v>
      </c>
      <c r="E28" s="131">
        <f>SUM(E4:E27)</f>
        <v>41</v>
      </c>
      <c r="F28" s="119">
        <f t="shared" si="0"/>
        <v>6.7889786726718767E-4</v>
      </c>
      <c r="G28" s="131">
        <f t="shared" si="1"/>
        <v>-25</v>
      </c>
      <c r="H28" s="132">
        <f>G28/C28</f>
        <v>-0.37878787878787878</v>
      </c>
      <c r="I28" s="129">
        <v>45</v>
      </c>
      <c r="J28" s="130">
        <v>6.7999456004351965E-4</v>
      </c>
      <c r="K28" s="131">
        <f>SUM(K4:K27)</f>
        <v>30</v>
      </c>
      <c r="L28" s="133">
        <f t="shared" si="3"/>
        <v>4.9675453702477152E-4</v>
      </c>
      <c r="M28" s="134">
        <f t="shared" si="4"/>
        <v>-15</v>
      </c>
      <c r="N28" s="109">
        <f>M28/I28</f>
        <v>-0.33333333333333331</v>
      </c>
      <c r="O28" s="129">
        <v>0</v>
      </c>
      <c r="P28" s="153">
        <f>SUM(P4:P27)</f>
        <v>2</v>
      </c>
      <c r="Q28" s="163">
        <f>SUM(Q4:Q27)</f>
        <v>60392</v>
      </c>
      <c r="R28" s="165"/>
      <c r="S28" s="154"/>
      <c r="T28" s="147"/>
    </row>
    <row r="29" spans="1:20" ht="21.75" customHeight="1">
      <c r="D29" s="155"/>
      <c r="E29" s="156"/>
      <c r="F29" s="156"/>
      <c r="G29" s="156"/>
      <c r="H29" s="156"/>
      <c r="I29" s="157"/>
      <c r="J29" s="157"/>
      <c r="K29" s="157"/>
      <c r="L29" s="158"/>
      <c r="M29" s="158"/>
      <c r="N29" s="158"/>
      <c r="O29" s="158"/>
      <c r="R29" s="159"/>
    </row>
    <row r="30" spans="1:20" ht="16.5">
      <c r="A30" s="286" t="s">
        <v>60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t="s">
        <v>60</v>
      </c>
      <c r="R30" s="159"/>
    </row>
    <row r="31" spans="1:20" ht="12.75" customHeight="1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t="s">
        <v>60</v>
      </c>
    </row>
    <row r="32" spans="1:20" ht="18.75">
      <c r="A32" s="160"/>
      <c r="B32" s="160"/>
      <c r="C32" s="161"/>
      <c r="D32" s="162"/>
      <c r="E32" s="162"/>
      <c r="F32" s="162"/>
      <c r="G32" s="162"/>
      <c r="H32" s="162"/>
    </row>
    <row r="33" spans="1:3" ht="18.75">
      <c r="A33" s="160"/>
      <c r="B33" s="160"/>
      <c r="C33" s="161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Довідка_чисельн!Область_печати</vt:lpstr>
      <vt:lpstr>нові_злочини!Область_печати</vt:lpstr>
      <vt:lpstr>розшук!Область_печати</vt:lpstr>
      <vt:lpstr>ухилен!Область_печати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Роман В.Звенигородський</cp:lastModifiedBy>
  <cp:lastPrinted>2025-01-03T12:51:13Z</cp:lastPrinted>
  <dcterms:created xsi:type="dcterms:W3CDTF">2001-12-24T16:23:20Z</dcterms:created>
  <dcterms:modified xsi:type="dcterms:W3CDTF">2025-02-11T08:52:22Z</dcterms:modified>
</cp:coreProperties>
</file>