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ВІТИ\ОПЕРАТИВНИЙ ЗВІТ\2025\01.03.2025\"/>
    </mc:Choice>
  </mc:AlternateContent>
  <xr:revisionPtr revIDLastSave="0" documentId="13_ncr:1_{0DA43EB4-07B9-454C-951A-A835BE9261FA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91029"/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Q27" i="36"/>
  <c r="F27" i="36" s="1"/>
  <c r="N27" i="36"/>
  <c r="M27" i="36"/>
  <c r="G27" i="36"/>
  <c r="H27" i="36" s="1"/>
  <c r="Q26" i="36"/>
  <c r="L26" i="36" s="1"/>
  <c r="M26" i="36"/>
  <c r="N26" i="36" s="1"/>
  <c r="G26" i="36"/>
  <c r="H26" i="36" s="1"/>
  <c r="F26" i="36"/>
  <c r="Q25" i="36"/>
  <c r="M25" i="36"/>
  <c r="N25" i="36" s="1"/>
  <c r="L25" i="36"/>
  <c r="G25" i="36"/>
  <c r="H25" i="36" s="1"/>
  <c r="F25" i="36"/>
  <c r="Q24" i="36"/>
  <c r="F24" i="36" s="1"/>
  <c r="M24" i="36"/>
  <c r="N24" i="36" s="1"/>
  <c r="H24" i="36"/>
  <c r="G24" i="36"/>
  <c r="Q23" i="36"/>
  <c r="F23" i="36" s="1"/>
  <c r="N23" i="36"/>
  <c r="M23" i="36"/>
  <c r="G23" i="36"/>
  <c r="H23" i="36" s="1"/>
  <c r="Q22" i="36"/>
  <c r="L22" i="36" s="1"/>
  <c r="M22" i="36"/>
  <c r="N22" i="36" s="1"/>
  <c r="G22" i="36"/>
  <c r="H22" i="36" s="1"/>
  <c r="F22" i="36"/>
  <c r="Q21" i="36"/>
  <c r="M21" i="36"/>
  <c r="N21" i="36" s="1"/>
  <c r="L21" i="36"/>
  <c r="G21" i="36"/>
  <c r="H21" i="36" s="1"/>
  <c r="F21" i="36"/>
  <c r="Q20" i="36"/>
  <c r="F20" i="36" s="1"/>
  <c r="M20" i="36"/>
  <c r="N20" i="36" s="1"/>
  <c r="H20" i="36"/>
  <c r="G20" i="36"/>
  <c r="Q19" i="36"/>
  <c r="F19" i="36" s="1"/>
  <c r="N19" i="36"/>
  <c r="M19" i="36"/>
  <c r="G19" i="36"/>
  <c r="H19" i="36" s="1"/>
  <c r="Q18" i="36"/>
  <c r="L18" i="36" s="1"/>
  <c r="M18" i="36"/>
  <c r="N18" i="36" s="1"/>
  <c r="G18" i="36"/>
  <c r="H18" i="36" s="1"/>
  <c r="F18" i="36"/>
  <c r="Q17" i="36"/>
  <c r="M17" i="36"/>
  <c r="N17" i="36" s="1"/>
  <c r="L17" i="36"/>
  <c r="G17" i="36"/>
  <c r="H17" i="36" s="1"/>
  <c r="F17" i="36"/>
  <c r="Q16" i="36"/>
  <c r="F16" i="36" s="1"/>
  <c r="M16" i="36"/>
  <c r="N16" i="36" s="1"/>
  <c r="H16" i="36"/>
  <c r="G16" i="36"/>
  <c r="Q15" i="36"/>
  <c r="F15" i="36" s="1"/>
  <c r="N15" i="36"/>
  <c r="M15" i="36"/>
  <c r="G15" i="36"/>
  <c r="H15" i="36" s="1"/>
  <c r="Q14" i="36"/>
  <c r="L14" i="36" s="1"/>
  <c r="M14" i="36"/>
  <c r="N14" i="36" s="1"/>
  <c r="G14" i="36"/>
  <c r="H14" i="36" s="1"/>
  <c r="F14" i="36"/>
  <c r="Q13" i="36"/>
  <c r="M13" i="36"/>
  <c r="N13" i="36" s="1"/>
  <c r="L13" i="36"/>
  <c r="G13" i="36"/>
  <c r="H13" i="36" s="1"/>
  <c r="F13" i="36"/>
  <c r="Q12" i="36"/>
  <c r="F12" i="36" s="1"/>
  <c r="M12" i="36"/>
  <c r="N12" i="36" s="1"/>
  <c r="H12" i="36"/>
  <c r="G12" i="36"/>
  <c r="Q11" i="36"/>
  <c r="F11" i="36" s="1"/>
  <c r="N11" i="36"/>
  <c r="M11" i="36"/>
  <c r="G11" i="36"/>
  <c r="H11" i="36" s="1"/>
  <c r="Q10" i="36"/>
  <c r="L10" i="36" s="1"/>
  <c r="M10" i="36"/>
  <c r="N10" i="36" s="1"/>
  <c r="G10" i="36"/>
  <c r="H10" i="36" s="1"/>
  <c r="F10" i="36"/>
  <c r="Q9" i="36"/>
  <c r="M9" i="36"/>
  <c r="N9" i="36" s="1"/>
  <c r="L9" i="36"/>
  <c r="G9" i="36"/>
  <c r="H9" i="36" s="1"/>
  <c r="F9" i="36"/>
  <c r="Q8" i="36"/>
  <c r="F8" i="36" s="1"/>
  <c r="M8" i="36"/>
  <c r="N8" i="36" s="1"/>
  <c r="H8" i="36"/>
  <c r="G8" i="36"/>
  <c r="Q7" i="36"/>
  <c r="F7" i="36" s="1"/>
  <c r="N7" i="36"/>
  <c r="M7" i="36"/>
  <c r="G7" i="36"/>
  <c r="H7" i="36" s="1"/>
  <c r="Q6" i="36"/>
  <c r="L6" i="36" s="1"/>
  <c r="M6" i="36"/>
  <c r="N6" i="36" s="1"/>
  <c r="G6" i="36"/>
  <c r="H6" i="36" s="1"/>
  <c r="F6" i="36"/>
  <c r="Q5" i="36"/>
  <c r="M5" i="36"/>
  <c r="N5" i="36" s="1"/>
  <c r="L5" i="36"/>
  <c r="G5" i="36"/>
  <c r="H5" i="36" s="1"/>
  <c r="F5" i="36"/>
  <c r="Q4" i="36"/>
  <c r="Q28" i="36" s="1"/>
  <c r="M4" i="36"/>
  <c r="N4" i="36" s="1"/>
  <c r="H4" i="36"/>
  <c r="G4" i="36"/>
  <c r="L28" i="36" l="1"/>
  <c r="F28" i="36"/>
  <c r="L4" i="36"/>
  <c r="L8" i="36"/>
  <c r="L12" i="36"/>
  <c r="L16" i="36"/>
  <c r="L20" i="36"/>
  <c r="L24" i="36"/>
  <c r="F4" i="36"/>
  <c r="L7" i="36"/>
  <c r="L11" i="36"/>
  <c r="L15" i="36"/>
  <c r="L19" i="36"/>
  <c r="L23" i="36"/>
  <c r="L27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<sst xmlns="http://schemas.openxmlformats.org/spreadsheetml/2006/main" count="194" uniqueCount="88">
  <si>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</si>
  <si>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</si>
  <si>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</si>
  <si>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</si>
  <si>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</si>
  <si>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</si>
  <si>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</si>
  <si>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</si>
  <si>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</si>
  <si>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</si>
  <si>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</si>
  <si>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</si>
  <si>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</si>
  <si>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</si>
  <si>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</si>
  <si>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</si>
  <si>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</si>
  <si>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</si>
  <si>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</si>
  <si>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</si>
  <si>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</si>
  <si>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</si>
  <si>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</si>
  <si>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</si>
  <si>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</si>
  <si>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</si>
  <si>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</si>
  <si>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</si>
  <si>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</si>
  <si>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</si>
  <si>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</si>
  <si>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</si>
  <si>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</si>
  <si>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</si>
  <si>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</si>
  <si>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</si>
  <si>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</si>
  <si>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</si>
  <si>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</si>
  <si>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</si>
  <si>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</si>
  <si>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</si>
  <si>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</si>
  <si>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</si>
  <si>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</si>
  <si>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</si>
  <si>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</si>
  <si>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</si>
  <si>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</si>
  <si>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</si>
  <si>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</si>
  <si>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</si>
  <si>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</si>
  <si>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</si>
  <si>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</si>
  <si>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</si>
  <si>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</si>
  <si>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</si>
  <si>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</si>
  <si>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</si>
  <si>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</si>
  <si>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</si>
  <si>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</si>
  <si>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</si>
  <si>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</si>
  <si>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</si>
  <si>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</si>
  <si>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</si>
  <si>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</si>
  <si>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</si>
  <si>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</si>
  <si>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</si>
  <si>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</si>
  <si>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</si>
  <si>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</si>
  <si>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</si>
  <si>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</si>
  <si>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</si>
  <si>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</si>
  <si>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</si>
  <si>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</si>
  <si>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</si>
  <si>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</si>
  <si>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</si>
  <si>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</si>
  <si>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</si>
  <si>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березня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</si>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</sst>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theme="0" tint="-0.34998626667073579"/>
      <name val="Arial Cyr"/>
      <charset val="204"/>
    </font>
    <font>
      <sz val="10"/>
      <color indexed="9"/>
      <name val="Arial Cyr"/>
      <charset val="204"/>
    </font>
    <font>
      <sz val="13"/>
      <color theme="0" tint="-0.34998626667073579"/>
      <name val="Times New Roman"/>
      <family val="1"/>
      <charset val="204"/>
    </font>
    <font>
      <sz val="13"/>
      <color theme="0" tint="-0.34998626667073579"/>
      <name val="Times New Roman C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0" fontId="24" fillId="0" borderId="11" xfId="3" applyNumberFormat="1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5" fillId="0" borderId="0" xfId="0" applyFont="1" applyAlignment="1">
      <alignment vertical="center"/>
    </xf>
    <xf numFmtId="0" fontId="6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5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4" fillId="0" borderId="0" xfId="0" applyFont="1" applyAlignment="1">
      <alignment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10" fontId="14" fillId="0" borderId="11" xfId="0" applyNumberFormat="1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10" fontId="14" fillId="0" borderId="21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10" fontId="54" fillId="0" borderId="44" xfId="0" applyNumberFormat="1" applyFont="1" applyFill="1" applyBorder="1" applyAlignment="1">
      <alignment horizontal="center" vertical="center" shrinkToFit="1"/>
    </xf>
    <xf numFmtId="0" fontId="54" fillId="0" borderId="47" xfId="0" applyFont="1" applyFill="1" applyBorder="1" applyAlignment="1">
      <alignment horizontal="center" vertical="center" shrinkToFit="1"/>
    </xf>
    <xf numFmtId="10" fontId="54" fillId="0" borderId="43" xfId="0" applyNumberFormat="1" applyFont="1" applyFill="1" applyBorder="1" applyAlignment="1">
      <alignment horizontal="center" vertical="center" shrinkToFit="1"/>
    </xf>
    <xf numFmtId="10" fontId="15" fillId="0" borderId="47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2 2" xfId="2" xr:uid="{00000000-0005-0000-0000-000002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.gula\Desktop\01.03.2025%20&#1060;&#1086;&#1088;&#1084;&#1091;&#1083;&#1080;.xlsx" TargetMode="External"/><Relationship Id="rId1" Type="http://schemas.openxmlformats.org/officeDocument/2006/relationships/externalLinkPath" Target="file:///C:\Users\r.gula\Desktop\01.03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C8">
            <v>124</v>
          </cell>
          <cell r="M8">
            <v>27</v>
          </cell>
        </row>
        <row r="9">
          <cell r="C9">
            <v>115</v>
          </cell>
          <cell r="M9">
            <v>23</v>
          </cell>
        </row>
        <row r="10">
          <cell r="C10">
            <v>474</v>
          </cell>
          <cell r="M10">
            <v>28</v>
          </cell>
        </row>
        <row r="11">
          <cell r="C11">
            <v>174</v>
          </cell>
          <cell r="M11">
            <v>29</v>
          </cell>
        </row>
        <row r="12">
          <cell r="C12">
            <v>245</v>
          </cell>
          <cell r="M12">
            <v>11</v>
          </cell>
        </row>
        <row r="13">
          <cell r="C13">
            <v>191</v>
          </cell>
          <cell r="M13">
            <v>15</v>
          </cell>
        </row>
        <row r="14">
          <cell r="C14">
            <v>144</v>
          </cell>
          <cell r="M14">
            <v>7</v>
          </cell>
        </row>
        <row r="15">
          <cell r="C15">
            <v>160</v>
          </cell>
          <cell r="M15">
            <v>19</v>
          </cell>
        </row>
        <row r="16">
          <cell r="C16">
            <v>718</v>
          </cell>
          <cell r="M16">
            <v>47</v>
          </cell>
        </row>
        <row r="17">
          <cell r="C17">
            <v>67</v>
          </cell>
          <cell r="M17">
            <v>1</v>
          </cell>
        </row>
        <row r="18">
          <cell r="C18">
            <v>18</v>
          </cell>
          <cell r="M18">
            <v>0</v>
          </cell>
        </row>
        <row r="19">
          <cell r="C19">
            <v>321</v>
          </cell>
          <cell r="M19">
            <v>22</v>
          </cell>
        </row>
        <row r="20">
          <cell r="C20">
            <v>86</v>
          </cell>
          <cell r="M20">
            <v>10</v>
          </cell>
        </row>
        <row r="21">
          <cell r="C21">
            <v>324</v>
          </cell>
          <cell r="M21">
            <v>20</v>
          </cell>
        </row>
        <row r="22">
          <cell r="C22">
            <v>135</v>
          </cell>
          <cell r="M22">
            <v>16</v>
          </cell>
        </row>
        <row r="23">
          <cell r="C23">
            <v>131</v>
          </cell>
          <cell r="M23">
            <v>13</v>
          </cell>
        </row>
        <row r="25">
          <cell r="C25">
            <v>153</v>
          </cell>
          <cell r="M25">
            <v>28</v>
          </cell>
        </row>
        <row r="26">
          <cell r="C26">
            <v>50</v>
          </cell>
          <cell r="M26">
            <v>16</v>
          </cell>
        </row>
        <row r="27">
          <cell r="C27">
            <v>309</v>
          </cell>
          <cell r="M27">
            <v>14</v>
          </cell>
        </row>
        <row r="28">
          <cell r="C28">
            <v>112</v>
          </cell>
          <cell r="M28">
            <v>1</v>
          </cell>
        </row>
        <row r="29">
          <cell r="C29">
            <v>118</v>
          </cell>
          <cell r="M29">
            <v>27</v>
          </cell>
        </row>
        <row r="30">
          <cell r="C30">
            <v>110</v>
          </cell>
          <cell r="M30">
            <v>13</v>
          </cell>
        </row>
        <row r="31">
          <cell r="C31">
            <v>81</v>
          </cell>
          <cell r="M31">
            <v>31</v>
          </cell>
        </row>
        <row r="32">
          <cell r="C32">
            <v>88</v>
          </cell>
          <cell r="M32">
            <v>18</v>
          </cell>
        </row>
      </sheetData>
      <sheetData sheetId="5" refreshError="1"/>
      <sheetData sheetId="6" refreshError="1"/>
      <sheetData sheetId="7">
        <row r="9">
          <cell r="C9">
            <v>1967</v>
          </cell>
        </row>
        <row r="10">
          <cell r="C10">
            <v>1208</v>
          </cell>
        </row>
        <row r="11">
          <cell r="C11">
            <v>6215</v>
          </cell>
        </row>
        <row r="12">
          <cell r="C12">
            <v>1457</v>
          </cell>
        </row>
        <row r="13">
          <cell r="C13">
            <v>1824</v>
          </cell>
        </row>
        <row r="14">
          <cell r="C14">
            <v>1859</v>
          </cell>
        </row>
        <row r="15">
          <cell r="C15">
            <v>1659</v>
          </cell>
        </row>
        <row r="16">
          <cell r="C16">
            <v>857</v>
          </cell>
        </row>
        <row r="17">
          <cell r="C17">
            <v>8242</v>
          </cell>
        </row>
        <row r="18">
          <cell r="C18">
            <v>1599</v>
          </cell>
        </row>
        <row r="19">
          <cell r="C19">
            <v>203</v>
          </cell>
        </row>
        <row r="20">
          <cell r="C20">
            <v>2265</v>
          </cell>
        </row>
        <row r="21">
          <cell r="C21">
            <v>1666</v>
          </cell>
        </row>
        <row r="22">
          <cell r="C22">
            <v>4244</v>
          </cell>
        </row>
        <row r="23">
          <cell r="C23">
            <v>2222</v>
          </cell>
        </row>
        <row r="24">
          <cell r="C24">
            <v>1246</v>
          </cell>
        </row>
        <row r="26">
          <cell r="C26">
            <v>922</v>
          </cell>
        </row>
        <row r="27">
          <cell r="C27">
            <v>770</v>
          </cell>
        </row>
        <row r="28">
          <cell r="C28">
            <v>3513</v>
          </cell>
        </row>
        <row r="29">
          <cell r="C29">
            <v>632</v>
          </cell>
        </row>
        <row r="30">
          <cell r="C30">
            <v>1149</v>
          </cell>
        </row>
        <row r="31">
          <cell r="C31">
            <v>1631</v>
          </cell>
        </row>
        <row r="32">
          <cell r="C32">
            <v>729</v>
          </cell>
        </row>
        <row r="33">
          <cell r="C33">
            <v>1257</v>
          </cell>
        </row>
      </sheetData>
      <sheetData sheetId="8" refreshError="1"/>
      <sheetData sheetId="9">
        <row r="8">
          <cell r="C8">
            <v>141</v>
          </cell>
        </row>
        <row r="9">
          <cell r="C9">
            <v>78</v>
          </cell>
        </row>
        <row r="10">
          <cell r="C10">
            <v>333</v>
          </cell>
        </row>
        <row r="11">
          <cell r="C11">
            <v>151</v>
          </cell>
        </row>
        <row r="12">
          <cell r="C12">
            <v>216</v>
          </cell>
        </row>
        <row r="13">
          <cell r="C13">
            <v>75</v>
          </cell>
        </row>
        <row r="14">
          <cell r="C14">
            <v>93</v>
          </cell>
        </row>
        <row r="15">
          <cell r="C15">
            <v>105</v>
          </cell>
        </row>
        <row r="16">
          <cell r="C16">
            <v>830</v>
          </cell>
        </row>
        <row r="17">
          <cell r="C17">
            <v>39</v>
          </cell>
        </row>
        <row r="18">
          <cell r="C18">
            <v>0</v>
          </cell>
        </row>
        <row r="19">
          <cell r="C19">
            <v>201</v>
          </cell>
        </row>
        <row r="20">
          <cell r="C20">
            <v>108</v>
          </cell>
        </row>
        <row r="21">
          <cell r="C21">
            <v>273</v>
          </cell>
        </row>
        <row r="22">
          <cell r="C22">
            <v>207</v>
          </cell>
        </row>
        <row r="23">
          <cell r="C23">
            <v>98</v>
          </cell>
        </row>
        <row r="24">
          <cell r="C24">
            <v>273</v>
          </cell>
        </row>
        <row r="25">
          <cell r="C25">
            <v>81</v>
          </cell>
        </row>
        <row r="26">
          <cell r="C26">
            <v>250</v>
          </cell>
        </row>
        <row r="27">
          <cell r="C27">
            <v>52</v>
          </cell>
        </row>
        <row r="28">
          <cell r="C28">
            <v>111</v>
          </cell>
        </row>
        <row r="29">
          <cell r="C29">
            <v>114</v>
          </cell>
        </row>
        <row r="30">
          <cell r="C30">
            <v>42</v>
          </cell>
        </row>
        <row r="31">
          <cell r="C31">
            <v>195</v>
          </cell>
        </row>
      </sheetData>
      <sheetData sheetId="10" refreshError="1"/>
      <sheetData sheetId="11">
        <row r="8">
          <cell r="C8">
            <v>198</v>
          </cell>
        </row>
        <row r="9">
          <cell r="C9">
            <v>181</v>
          </cell>
        </row>
        <row r="10">
          <cell r="C10">
            <v>500</v>
          </cell>
        </row>
        <row r="11">
          <cell r="C11">
            <v>81</v>
          </cell>
        </row>
        <row r="12">
          <cell r="C12">
            <v>172</v>
          </cell>
        </row>
        <row r="13">
          <cell r="C13">
            <v>174</v>
          </cell>
        </row>
        <row r="14">
          <cell r="C14">
            <v>115</v>
          </cell>
        </row>
        <row r="15">
          <cell r="C15">
            <v>177</v>
          </cell>
        </row>
        <row r="16">
          <cell r="C16">
            <v>679</v>
          </cell>
        </row>
        <row r="17">
          <cell r="C17">
            <v>105</v>
          </cell>
        </row>
        <row r="18">
          <cell r="C18">
            <v>1</v>
          </cell>
        </row>
        <row r="19">
          <cell r="C19">
            <v>279</v>
          </cell>
        </row>
        <row r="20">
          <cell r="C20">
            <v>135</v>
          </cell>
        </row>
        <row r="21">
          <cell r="C21">
            <v>389</v>
          </cell>
        </row>
        <row r="22">
          <cell r="C22">
            <v>184</v>
          </cell>
        </row>
        <row r="23">
          <cell r="C23">
            <v>150</v>
          </cell>
        </row>
        <row r="25">
          <cell r="C25">
            <v>160</v>
          </cell>
        </row>
        <row r="26">
          <cell r="C26">
            <v>128</v>
          </cell>
        </row>
        <row r="27">
          <cell r="C27">
            <v>584</v>
          </cell>
        </row>
        <row r="28">
          <cell r="C28">
            <v>71</v>
          </cell>
        </row>
        <row r="29">
          <cell r="C29">
            <v>253</v>
          </cell>
        </row>
        <row r="30">
          <cell r="C30">
            <v>153</v>
          </cell>
        </row>
        <row r="31">
          <cell r="C31">
            <v>179</v>
          </cell>
        </row>
        <row r="32">
          <cell r="C32">
            <v>169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38" sqref="Q38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54" t="s">
        <v>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</row>
    <row r="2" spans="1:38" s="36" customFormat="1" ht="19.5" customHeight="1">
      <c r="A2" s="155" t="s">
        <v>82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</row>
    <row r="3" spans="1:38" s="36" customFormat="1" ht="26.25" customHeight="1">
      <c r="A3" s="156" t="s">
        <v>86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</row>
    <row r="4" spans="1:38" s="39" customFormat="1" ht="80.25" customHeight="1">
      <c r="A4" s="170" t="s">
        <v>25</v>
      </c>
      <c r="B4" s="173" t="s">
        <v>44</v>
      </c>
      <c r="C4" s="176" t="s">
        <v>56</v>
      </c>
      <c r="D4" s="177"/>
      <c r="E4" s="178"/>
      <c r="F4" s="37"/>
      <c r="G4" s="142" t="s">
        <v>74</v>
      </c>
      <c r="H4" s="143"/>
      <c r="I4" s="144"/>
      <c r="J4" s="38"/>
      <c r="K4" s="151" t="s">
        <v>75</v>
      </c>
      <c r="L4" s="152"/>
      <c r="M4" s="152"/>
      <c r="N4" s="153"/>
      <c r="O4" s="111"/>
      <c r="P4" s="151" t="s">
        <v>76</v>
      </c>
      <c r="Q4" s="143"/>
      <c r="R4" s="143"/>
      <c r="S4" s="144"/>
      <c r="T4" s="111"/>
      <c r="U4" s="151" t="s">
        <v>77</v>
      </c>
      <c r="V4" s="143"/>
      <c r="W4" s="143"/>
      <c r="X4" s="144"/>
      <c r="Y4" s="111"/>
      <c r="Z4" s="157" t="s">
        <v>78</v>
      </c>
      <c r="AA4" s="158"/>
      <c r="AB4" s="159"/>
      <c r="AC4" s="112"/>
      <c r="AD4" s="151" t="s">
        <v>83</v>
      </c>
      <c r="AE4" s="152"/>
      <c r="AF4" s="153"/>
      <c r="AG4" s="151" t="s">
        <v>79</v>
      </c>
      <c r="AH4" s="152"/>
      <c r="AI4" s="153"/>
      <c r="AJ4" s="111"/>
      <c r="AK4" s="151" t="s">
        <v>80</v>
      </c>
      <c r="AL4" s="144"/>
    </row>
    <row r="5" spans="1:38" s="39" customFormat="1" ht="45.75" customHeight="1">
      <c r="A5" s="171"/>
      <c r="B5" s="174"/>
      <c r="C5" s="179"/>
      <c r="D5" s="180"/>
      <c r="E5" s="181"/>
      <c r="F5" s="40"/>
      <c r="G5" s="169" t="s">
        <v>68</v>
      </c>
      <c r="H5" s="169"/>
      <c r="I5" s="169"/>
      <c r="J5" s="116"/>
      <c r="K5" s="168" t="s">
        <v>69</v>
      </c>
      <c r="L5" s="168"/>
      <c r="M5" s="168"/>
      <c r="N5" s="168"/>
      <c r="O5" s="115"/>
      <c r="P5" s="168" t="s">
        <v>70</v>
      </c>
      <c r="Q5" s="168"/>
      <c r="R5" s="168"/>
      <c r="S5" s="168"/>
      <c r="T5" s="115"/>
      <c r="U5" s="168" t="s">
        <v>39</v>
      </c>
      <c r="V5" s="169" t="s">
        <v>42</v>
      </c>
      <c r="W5" s="169" t="s">
        <v>43</v>
      </c>
      <c r="X5" s="168" t="s">
        <v>50</v>
      </c>
      <c r="Y5" s="115"/>
      <c r="Z5" s="168" t="s">
        <v>51</v>
      </c>
      <c r="AA5" s="168"/>
      <c r="AB5" s="168"/>
      <c r="AC5" s="110"/>
      <c r="AD5" s="142" t="s">
        <v>84</v>
      </c>
      <c r="AE5" s="143"/>
      <c r="AF5" s="144"/>
      <c r="AG5" s="142" t="s">
        <v>52</v>
      </c>
      <c r="AH5" s="143"/>
      <c r="AI5" s="144"/>
      <c r="AJ5" s="115"/>
      <c r="AK5" s="168" t="s">
        <v>52</v>
      </c>
      <c r="AL5" s="168"/>
    </row>
    <row r="6" spans="1:38" s="39" customFormat="1" ht="21" customHeight="1">
      <c r="A6" s="171"/>
      <c r="B6" s="174"/>
      <c r="C6" s="147">
        <v>2024</v>
      </c>
      <c r="D6" s="147">
        <v>2025</v>
      </c>
      <c r="E6" s="162" t="s">
        <v>28</v>
      </c>
      <c r="F6" s="40"/>
      <c r="G6" s="166">
        <v>2024</v>
      </c>
      <c r="H6" s="166">
        <v>2025</v>
      </c>
      <c r="I6" s="162" t="s">
        <v>28</v>
      </c>
      <c r="J6" s="116"/>
      <c r="K6" s="164">
        <v>2024</v>
      </c>
      <c r="L6" s="142">
        <v>2025</v>
      </c>
      <c r="M6" s="143"/>
      <c r="N6" s="144"/>
      <c r="O6" s="115"/>
      <c r="P6" s="164">
        <v>2024</v>
      </c>
      <c r="Q6" s="142">
        <v>2025</v>
      </c>
      <c r="R6" s="143"/>
      <c r="S6" s="144"/>
      <c r="T6" s="115"/>
      <c r="U6" s="168"/>
      <c r="V6" s="169"/>
      <c r="W6" s="169"/>
      <c r="X6" s="168"/>
      <c r="Y6" s="115"/>
      <c r="Z6" s="166">
        <v>2024</v>
      </c>
      <c r="AA6" s="166">
        <v>2025</v>
      </c>
      <c r="AB6" s="162" t="s">
        <v>28</v>
      </c>
      <c r="AC6" s="113"/>
      <c r="AD6" s="145">
        <v>2024</v>
      </c>
      <c r="AE6" s="147">
        <v>2025</v>
      </c>
      <c r="AF6" s="149" t="s">
        <v>28</v>
      </c>
      <c r="AG6" s="145">
        <v>2024</v>
      </c>
      <c r="AH6" s="166">
        <v>2025</v>
      </c>
      <c r="AI6" s="149" t="s">
        <v>28</v>
      </c>
      <c r="AJ6" s="115"/>
      <c r="AK6" s="166">
        <v>2024</v>
      </c>
      <c r="AL6" s="166">
        <v>2025</v>
      </c>
    </row>
    <row r="7" spans="1:38" s="39" customFormat="1" ht="43.5" customHeight="1">
      <c r="A7" s="171"/>
      <c r="B7" s="174"/>
      <c r="C7" s="148"/>
      <c r="D7" s="148"/>
      <c r="E7" s="163"/>
      <c r="F7" s="41"/>
      <c r="G7" s="167"/>
      <c r="H7" s="167"/>
      <c r="I7" s="163"/>
      <c r="J7" s="41"/>
      <c r="K7" s="165"/>
      <c r="L7" s="115" t="s">
        <v>45</v>
      </c>
      <c r="M7" s="115" t="s">
        <v>48</v>
      </c>
      <c r="N7" s="115" t="s">
        <v>28</v>
      </c>
      <c r="O7" s="41"/>
      <c r="P7" s="165"/>
      <c r="Q7" s="115" t="s">
        <v>45</v>
      </c>
      <c r="R7" s="115" t="s">
        <v>49</v>
      </c>
      <c r="S7" s="115" t="s">
        <v>28</v>
      </c>
      <c r="T7" s="41"/>
      <c r="U7" s="168"/>
      <c r="V7" s="169"/>
      <c r="W7" s="169"/>
      <c r="X7" s="168"/>
      <c r="Y7" s="115"/>
      <c r="Z7" s="167"/>
      <c r="AA7" s="167"/>
      <c r="AB7" s="163"/>
      <c r="AC7" s="114"/>
      <c r="AD7" s="146"/>
      <c r="AE7" s="148"/>
      <c r="AF7" s="150"/>
      <c r="AG7" s="146"/>
      <c r="AH7" s="167"/>
      <c r="AI7" s="150"/>
      <c r="AJ7" s="41"/>
      <c r="AK7" s="167"/>
      <c r="AL7" s="167"/>
    </row>
    <row r="8" spans="1:38" s="39" customFormat="1" ht="15" customHeight="1">
      <c r="A8" s="172"/>
      <c r="B8" s="175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3096</v>
      </c>
      <c r="D10" s="106">
        <v>2790</v>
      </c>
      <c r="E10" s="106">
        <v>23</v>
      </c>
      <c r="F10" s="54"/>
      <c r="G10" s="54">
        <v>149</v>
      </c>
      <c r="H10" s="106">
        <v>181</v>
      </c>
      <c r="I10" s="54">
        <v>1</v>
      </c>
      <c r="J10" s="54"/>
      <c r="K10" s="54">
        <v>156</v>
      </c>
      <c r="L10" s="106">
        <v>154</v>
      </c>
      <c r="M10" s="106">
        <v>54</v>
      </c>
      <c r="N10" s="106">
        <v>2</v>
      </c>
      <c r="O10" s="54"/>
      <c r="P10" s="54">
        <v>26</v>
      </c>
      <c r="Q10" s="106">
        <v>23</v>
      </c>
      <c r="R10" s="106">
        <v>0</v>
      </c>
      <c r="S10" s="106">
        <v>0</v>
      </c>
      <c r="T10" s="54"/>
      <c r="U10" s="54">
        <v>12</v>
      </c>
      <c r="V10" s="54">
        <v>5</v>
      </c>
      <c r="W10" s="54">
        <v>3</v>
      </c>
      <c r="X10" s="54">
        <v>0</v>
      </c>
      <c r="Y10" s="54"/>
      <c r="Z10" s="54">
        <v>2262</v>
      </c>
      <c r="AA10" s="54">
        <v>1675</v>
      </c>
      <c r="AB10" s="54">
        <v>14</v>
      </c>
      <c r="AC10" s="54"/>
      <c r="AD10" s="54">
        <v>0</v>
      </c>
      <c r="AE10" s="54">
        <v>138</v>
      </c>
      <c r="AF10" s="54">
        <v>6</v>
      </c>
      <c r="AG10" s="54">
        <v>225</v>
      </c>
      <c r="AH10" s="54">
        <v>321</v>
      </c>
      <c r="AI10" s="54">
        <v>0</v>
      </c>
      <c r="AJ10" s="54"/>
      <c r="AK10" s="54">
        <v>278</v>
      </c>
      <c r="AL10" s="106">
        <v>298</v>
      </c>
    </row>
    <row r="11" spans="1:38" s="39" customFormat="1" ht="24.95" customHeight="1">
      <c r="A11" s="52">
        <v>2</v>
      </c>
      <c r="B11" s="53" t="s">
        <v>2</v>
      </c>
      <c r="C11" s="54">
        <v>1647</v>
      </c>
      <c r="D11" s="106">
        <v>1481</v>
      </c>
      <c r="E11" s="106">
        <v>7</v>
      </c>
      <c r="F11" s="54"/>
      <c r="G11" s="54">
        <v>121</v>
      </c>
      <c r="H11" s="106">
        <v>173</v>
      </c>
      <c r="I11" s="54">
        <v>2</v>
      </c>
      <c r="J11" s="54"/>
      <c r="K11" s="54">
        <v>146</v>
      </c>
      <c r="L11" s="106">
        <v>141</v>
      </c>
      <c r="M11" s="106">
        <v>52</v>
      </c>
      <c r="N11" s="106">
        <v>0</v>
      </c>
      <c r="O11" s="54"/>
      <c r="P11" s="54">
        <v>18</v>
      </c>
      <c r="Q11" s="106">
        <v>20</v>
      </c>
      <c r="R11" s="106">
        <v>0</v>
      </c>
      <c r="S11" s="106">
        <v>0</v>
      </c>
      <c r="T11" s="54"/>
      <c r="U11" s="54">
        <v>11</v>
      </c>
      <c r="V11" s="54">
        <v>3</v>
      </c>
      <c r="W11" s="54">
        <v>3</v>
      </c>
      <c r="X11" s="54">
        <v>0</v>
      </c>
      <c r="Y11" s="54"/>
      <c r="Z11" s="54">
        <v>1234</v>
      </c>
      <c r="AA11" s="54">
        <v>922</v>
      </c>
      <c r="AB11" s="54">
        <v>5</v>
      </c>
      <c r="AC11" s="54"/>
      <c r="AD11" s="54">
        <v>0</v>
      </c>
      <c r="AE11" s="54">
        <v>74</v>
      </c>
      <c r="AF11" s="54">
        <v>0</v>
      </c>
      <c r="AG11" s="54">
        <v>67</v>
      </c>
      <c r="AH11" s="54">
        <v>110</v>
      </c>
      <c r="AI11" s="54">
        <v>0</v>
      </c>
      <c r="AJ11" s="54"/>
      <c r="AK11" s="54">
        <v>61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7827</v>
      </c>
      <c r="D12" s="106">
        <v>7133</v>
      </c>
      <c r="E12" s="106">
        <v>38</v>
      </c>
      <c r="F12" s="54"/>
      <c r="G12" s="54">
        <v>363</v>
      </c>
      <c r="H12" s="106">
        <v>450</v>
      </c>
      <c r="I12" s="54">
        <v>0</v>
      </c>
      <c r="J12" s="54"/>
      <c r="K12" s="54">
        <v>552</v>
      </c>
      <c r="L12" s="106">
        <v>472</v>
      </c>
      <c r="M12" s="106">
        <v>101</v>
      </c>
      <c r="N12" s="106">
        <v>0</v>
      </c>
      <c r="O12" s="54"/>
      <c r="P12" s="54">
        <v>22</v>
      </c>
      <c r="Q12" s="106">
        <v>28</v>
      </c>
      <c r="R12" s="106">
        <v>2</v>
      </c>
      <c r="S12" s="106">
        <v>0</v>
      </c>
      <c r="T12" s="54"/>
      <c r="U12" s="54">
        <v>23</v>
      </c>
      <c r="V12" s="54">
        <v>9</v>
      </c>
      <c r="W12" s="54">
        <v>6</v>
      </c>
      <c r="X12" s="54">
        <v>2</v>
      </c>
      <c r="Y12" s="54"/>
      <c r="Z12" s="54">
        <v>6305</v>
      </c>
      <c r="AA12" s="54">
        <v>5173</v>
      </c>
      <c r="AB12" s="54">
        <v>22</v>
      </c>
      <c r="AC12" s="54"/>
      <c r="AD12" s="54">
        <v>0</v>
      </c>
      <c r="AE12" s="54">
        <v>310</v>
      </c>
      <c r="AF12" s="54">
        <v>16</v>
      </c>
      <c r="AG12" s="54">
        <v>431</v>
      </c>
      <c r="AH12" s="54">
        <v>546</v>
      </c>
      <c r="AI12" s="54">
        <v>0</v>
      </c>
      <c r="AJ12" s="54"/>
      <c r="AK12" s="54">
        <v>154</v>
      </c>
      <c r="AL12" s="106">
        <v>154</v>
      </c>
    </row>
    <row r="13" spans="1:38" s="39" customFormat="1" ht="24.95" customHeight="1">
      <c r="A13" s="52">
        <v>4</v>
      </c>
      <c r="B13" s="53" t="s">
        <v>21</v>
      </c>
      <c r="C13" s="54">
        <v>2338</v>
      </c>
      <c r="D13" s="106">
        <v>1817</v>
      </c>
      <c r="E13" s="106">
        <v>4</v>
      </c>
      <c r="F13" s="54"/>
      <c r="G13" s="54">
        <v>73</v>
      </c>
      <c r="H13" s="106">
        <v>74</v>
      </c>
      <c r="I13" s="54">
        <v>1</v>
      </c>
      <c r="J13" s="54"/>
      <c r="K13" s="54">
        <v>288</v>
      </c>
      <c r="L13" s="106">
        <v>138</v>
      </c>
      <c r="M13" s="106">
        <v>7</v>
      </c>
      <c r="N13" s="106">
        <v>0</v>
      </c>
      <c r="O13" s="54"/>
      <c r="P13" s="54">
        <v>38</v>
      </c>
      <c r="Q13" s="106">
        <v>24</v>
      </c>
      <c r="R13" s="106">
        <v>0</v>
      </c>
      <c r="S13" s="106">
        <v>0</v>
      </c>
      <c r="T13" s="54"/>
      <c r="U13" s="54">
        <v>5</v>
      </c>
      <c r="V13" s="54">
        <v>1</v>
      </c>
      <c r="W13" s="54">
        <v>0</v>
      </c>
      <c r="X13" s="54">
        <v>0</v>
      </c>
      <c r="Y13" s="54"/>
      <c r="Z13" s="54">
        <v>1677</v>
      </c>
      <c r="AA13" s="54">
        <v>1232</v>
      </c>
      <c r="AB13" s="54">
        <v>3</v>
      </c>
      <c r="AC13" s="54"/>
      <c r="AD13" s="54">
        <v>0</v>
      </c>
      <c r="AE13" s="54">
        <v>137</v>
      </c>
      <c r="AF13" s="54">
        <v>0</v>
      </c>
      <c r="AG13" s="54">
        <v>237</v>
      </c>
      <c r="AH13" s="54">
        <v>201</v>
      </c>
      <c r="AI13" s="54">
        <v>0</v>
      </c>
      <c r="AJ13" s="54"/>
      <c r="AK13" s="54">
        <v>25</v>
      </c>
      <c r="AL13" s="106">
        <v>11</v>
      </c>
    </row>
    <row r="14" spans="1:38" s="39" customFormat="1" ht="24.95" customHeight="1">
      <c r="A14" s="52">
        <v>5</v>
      </c>
      <c r="B14" s="53" t="s">
        <v>4</v>
      </c>
      <c r="C14" s="54">
        <v>2644</v>
      </c>
      <c r="D14" s="106">
        <v>2564</v>
      </c>
      <c r="E14" s="106">
        <v>19</v>
      </c>
      <c r="F14" s="54"/>
      <c r="G14" s="54">
        <v>136</v>
      </c>
      <c r="H14" s="106">
        <v>164</v>
      </c>
      <c r="I14" s="54">
        <v>0</v>
      </c>
      <c r="J14" s="54"/>
      <c r="K14" s="54">
        <v>185</v>
      </c>
      <c r="L14" s="106">
        <v>229</v>
      </c>
      <c r="M14" s="106">
        <v>32</v>
      </c>
      <c r="N14" s="106">
        <v>3</v>
      </c>
      <c r="O14" s="54"/>
      <c r="P14" s="54">
        <v>13</v>
      </c>
      <c r="Q14" s="106">
        <v>9</v>
      </c>
      <c r="R14" s="106">
        <v>0</v>
      </c>
      <c r="S14" s="106">
        <v>0</v>
      </c>
      <c r="T14" s="54"/>
      <c r="U14" s="54">
        <v>8</v>
      </c>
      <c r="V14" s="54">
        <v>5</v>
      </c>
      <c r="W14" s="54">
        <v>3</v>
      </c>
      <c r="X14" s="54">
        <v>1</v>
      </c>
      <c r="Y14" s="54"/>
      <c r="Z14" s="54">
        <v>2057</v>
      </c>
      <c r="AA14" s="54">
        <v>1551</v>
      </c>
      <c r="AB14" s="54">
        <v>8</v>
      </c>
      <c r="AC14" s="54"/>
      <c r="AD14" s="54">
        <v>0</v>
      </c>
      <c r="AE14" s="54">
        <v>205</v>
      </c>
      <c r="AF14" s="54">
        <v>8</v>
      </c>
      <c r="AG14" s="54">
        <v>204</v>
      </c>
      <c r="AH14" s="54">
        <v>358</v>
      </c>
      <c r="AI14" s="54">
        <v>0</v>
      </c>
      <c r="AJ14" s="54"/>
      <c r="AK14" s="54">
        <v>49</v>
      </c>
      <c r="AL14" s="106">
        <v>48</v>
      </c>
    </row>
    <row r="15" spans="1:38" s="39" customFormat="1" ht="24.95" customHeight="1">
      <c r="A15" s="52">
        <v>6</v>
      </c>
      <c r="B15" s="53" t="s">
        <v>5</v>
      </c>
      <c r="C15" s="54">
        <v>2509</v>
      </c>
      <c r="D15" s="106">
        <v>2316</v>
      </c>
      <c r="E15" s="106">
        <v>32</v>
      </c>
      <c r="F15" s="54"/>
      <c r="G15" s="54">
        <v>113</v>
      </c>
      <c r="H15" s="106">
        <v>163</v>
      </c>
      <c r="I15" s="54">
        <v>1</v>
      </c>
      <c r="J15" s="54"/>
      <c r="K15" s="54">
        <v>235</v>
      </c>
      <c r="L15" s="106">
        <v>191</v>
      </c>
      <c r="M15" s="106">
        <v>28</v>
      </c>
      <c r="N15" s="106">
        <v>0</v>
      </c>
      <c r="O15" s="54"/>
      <c r="P15" s="54">
        <v>14</v>
      </c>
      <c r="Q15" s="106">
        <v>15</v>
      </c>
      <c r="R15" s="106">
        <v>1</v>
      </c>
      <c r="S15" s="106">
        <v>0</v>
      </c>
      <c r="T15" s="54"/>
      <c r="U15" s="54">
        <v>4</v>
      </c>
      <c r="V15" s="54">
        <v>0</v>
      </c>
      <c r="W15" s="54">
        <v>1</v>
      </c>
      <c r="X15" s="54">
        <v>0</v>
      </c>
      <c r="Y15" s="54"/>
      <c r="Z15" s="54">
        <v>1970</v>
      </c>
      <c r="AA15" s="54">
        <v>1641</v>
      </c>
      <c r="AB15" s="54">
        <v>28</v>
      </c>
      <c r="AC15" s="54"/>
      <c r="AD15" s="54">
        <v>0</v>
      </c>
      <c r="AE15" s="54">
        <v>74</v>
      </c>
      <c r="AF15" s="54">
        <v>3</v>
      </c>
      <c r="AG15" s="54">
        <v>151</v>
      </c>
      <c r="AH15" s="54">
        <v>217</v>
      </c>
      <c r="AI15" s="54">
        <v>0</v>
      </c>
      <c r="AJ15" s="54"/>
      <c r="AK15" s="54">
        <v>26</v>
      </c>
      <c r="AL15" s="106">
        <v>15</v>
      </c>
    </row>
    <row r="16" spans="1:38" s="39" customFormat="1" ht="24.95" customHeight="1">
      <c r="A16" s="52">
        <v>7</v>
      </c>
      <c r="B16" s="53" t="s">
        <v>6</v>
      </c>
      <c r="C16" s="54">
        <v>2603</v>
      </c>
      <c r="D16" s="106">
        <v>2027</v>
      </c>
      <c r="E16" s="106">
        <v>4</v>
      </c>
      <c r="F16" s="54"/>
      <c r="G16" s="54">
        <v>120</v>
      </c>
      <c r="H16" s="106">
        <v>105</v>
      </c>
      <c r="I16" s="54">
        <v>0</v>
      </c>
      <c r="J16" s="54"/>
      <c r="K16" s="54">
        <v>214</v>
      </c>
      <c r="L16" s="106">
        <v>152</v>
      </c>
      <c r="M16" s="106">
        <v>40</v>
      </c>
      <c r="N16" s="106">
        <v>0</v>
      </c>
      <c r="O16" s="54"/>
      <c r="P16" s="54">
        <v>11</v>
      </c>
      <c r="Q16" s="106">
        <v>8</v>
      </c>
      <c r="R16" s="106">
        <v>2</v>
      </c>
      <c r="S16" s="106">
        <v>0</v>
      </c>
      <c r="T16" s="54"/>
      <c r="U16" s="54">
        <v>8</v>
      </c>
      <c r="V16" s="54">
        <v>3</v>
      </c>
      <c r="W16" s="54">
        <v>3</v>
      </c>
      <c r="X16" s="54">
        <v>1</v>
      </c>
      <c r="Y16" s="54"/>
      <c r="Z16" s="54">
        <v>1922</v>
      </c>
      <c r="AA16" s="54">
        <v>1356</v>
      </c>
      <c r="AB16" s="54">
        <v>3</v>
      </c>
      <c r="AC16" s="54"/>
      <c r="AD16" s="54">
        <v>0</v>
      </c>
      <c r="AE16" s="54">
        <v>85</v>
      </c>
      <c r="AF16" s="54">
        <v>1</v>
      </c>
      <c r="AG16" s="54">
        <v>187</v>
      </c>
      <c r="AH16" s="54">
        <v>178</v>
      </c>
      <c r="AI16" s="54">
        <v>0</v>
      </c>
      <c r="AJ16" s="54"/>
      <c r="AK16" s="54">
        <v>149</v>
      </c>
      <c r="AL16" s="106">
        <v>143</v>
      </c>
    </row>
    <row r="17" spans="1:38" s="39" customFormat="1" ht="24.95" customHeight="1">
      <c r="A17" s="52">
        <v>8</v>
      </c>
      <c r="B17" s="53" t="s">
        <v>22</v>
      </c>
      <c r="C17" s="54">
        <v>1411</v>
      </c>
      <c r="D17" s="106">
        <v>1420</v>
      </c>
      <c r="E17" s="106">
        <v>7</v>
      </c>
      <c r="F17" s="54"/>
      <c r="G17" s="54">
        <v>140</v>
      </c>
      <c r="H17" s="106">
        <v>162</v>
      </c>
      <c r="I17" s="54">
        <v>0</v>
      </c>
      <c r="J17" s="54"/>
      <c r="K17" s="54">
        <v>150</v>
      </c>
      <c r="L17" s="106">
        <v>154</v>
      </c>
      <c r="M17" s="106">
        <v>19</v>
      </c>
      <c r="N17" s="106">
        <v>1</v>
      </c>
      <c r="O17" s="54"/>
      <c r="P17" s="54">
        <v>23</v>
      </c>
      <c r="Q17" s="106">
        <v>16</v>
      </c>
      <c r="R17" s="106">
        <v>0</v>
      </c>
      <c r="S17" s="106">
        <v>0</v>
      </c>
      <c r="T17" s="54"/>
      <c r="U17" s="54">
        <v>1</v>
      </c>
      <c r="V17" s="54">
        <v>1</v>
      </c>
      <c r="W17" s="54">
        <v>0</v>
      </c>
      <c r="X17" s="54">
        <v>0</v>
      </c>
      <c r="Y17" s="54"/>
      <c r="Z17" s="54">
        <v>866</v>
      </c>
      <c r="AA17" s="54">
        <v>743</v>
      </c>
      <c r="AB17" s="54">
        <v>4</v>
      </c>
      <c r="AC17" s="54"/>
      <c r="AD17" s="54">
        <v>0</v>
      </c>
      <c r="AE17" s="54">
        <v>99</v>
      </c>
      <c r="AF17" s="54">
        <v>2</v>
      </c>
      <c r="AG17" s="54">
        <v>202</v>
      </c>
      <c r="AH17" s="54">
        <v>225</v>
      </c>
      <c r="AI17" s="54">
        <v>0</v>
      </c>
      <c r="AJ17" s="54"/>
      <c r="AK17" s="54">
        <v>30</v>
      </c>
      <c r="AL17" s="106">
        <v>21</v>
      </c>
    </row>
    <row r="18" spans="1:38" s="39" customFormat="1" ht="24.95" customHeight="1">
      <c r="A18" s="52">
        <v>9</v>
      </c>
      <c r="B18" s="53" t="s">
        <v>66</v>
      </c>
      <c r="C18" s="54">
        <v>11811</v>
      </c>
      <c r="D18" s="106">
        <v>11172</v>
      </c>
      <c r="E18" s="106">
        <v>29</v>
      </c>
      <c r="F18" s="54"/>
      <c r="G18" s="54">
        <v>516</v>
      </c>
      <c r="H18" s="106">
        <v>627</v>
      </c>
      <c r="I18" s="54">
        <v>0</v>
      </c>
      <c r="J18" s="54"/>
      <c r="K18" s="54">
        <v>1154</v>
      </c>
      <c r="L18" s="106">
        <v>861</v>
      </c>
      <c r="M18" s="106">
        <v>278</v>
      </c>
      <c r="N18" s="106">
        <v>2</v>
      </c>
      <c r="O18" s="54"/>
      <c r="P18" s="54">
        <v>55</v>
      </c>
      <c r="Q18" s="106">
        <v>45</v>
      </c>
      <c r="R18" s="106">
        <v>4</v>
      </c>
      <c r="S18" s="106">
        <v>0</v>
      </c>
      <c r="T18" s="54"/>
      <c r="U18" s="54">
        <v>23</v>
      </c>
      <c r="V18" s="54">
        <v>9</v>
      </c>
      <c r="W18" s="54">
        <v>4</v>
      </c>
      <c r="X18" s="54">
        <v>2</v>
      </c>
      <c r="Y18" s="54"/>
      <c r="Z18" s="54">
        <v>8224</v>
      </c>
      <c r="AA18" s="54">
        <v>6995</v>
      </c>
      <c r="AB18" s="54">
        <v>25</v>
      </c>
      <c r="AC18" s="54"/>
      <c r="AD18" s="54">
        <v>0</v>
      </c>
      <c r="AE18" s="54">
        <v>788</v>
      </c>
      <c r="AF18" s="54">
        <v>2</v>
      </c>
      <c r="AG18" s="54">
        <v>1633</v>
      </c>
      <c r="AH18" s="54">
        <v>1640</v>
      </c>
      <c r="AI18" s="54">
        <v>0</v>
      </c>
      <c r="AJ18" s="54"/>
      <c r="AK18" s="54">
        <v>229</v>
      </c>
      <c r="AL18" s="106">
        <v>216</v>
      </c>
    </row>
    <row r="19" spans="1:38" s="39" customFormat="1" ht="24.95" customHeight="1">
      <c r="A19" s="52">
        <v>10</v>
      </c>
      <c r="B19" s="53" t="s">
        <v>7</v>
      </c>
      <c r="C19" s="54">
        <v>2121</v>
      </c>
      <c r="D19" s="106">
        <v>1670</v>
      </c>
      <c r="E19" s="106">
        <v>13</v>
      </c>
      <c r="F19" s="54"/>
      <c r="G19" s="54">
        <v>73</v>
      </c>
      <c r="H19" s="106">
        <v>89</v>
      </c>
      <c r="I19" s="54">
        <v>0</v>
      </c>
      <c r="J19" s="54"/>
      <c r="K19" s="54">
        <v>101</v>
      </c>
      <c r="L19" s="106">
        <v>89</v>
      </c>
      <c r="M19" s="106">
        <v>35</v>
      </c>
      <c r="N19" s="106">
        <v>2</v>
      </c>
      <c r="O19" s="54"/>
      <c r="P19" s="54">
        <v>4</v>
      </c>
      <c r="Q19" s="106">
        <v>1</v>
      </c>
      <c r="R19" s="106">
        <v>0</v>
      </c>
      <c r="S19" s="106">
        <v>0</v>
      </c>
      <c r="T19" s="54"/>
      <c r="U19" s="54">
        <v>1</v>
      </c>
      <c r="V19" s="54">
        <v>1</v>
      </c>
      <c r="W19" s="54">
        <v>1</v>
      </c>
      <c r="X19" s="54">
        <v>0</v>
      </c>
      <c r="Y19" s="54"/>
      <c r="Z19" s="54">
        <v>1745</v>
      </c>
      <c r="AA19" s="54">
        <v>1227</v>
      </c>
      <c r="AB19" s="54">
        <v>9</v>
      </c>
      <c r="AC19" s="54"/>
      <c r="AD19" s="54">
        <v>0</v>
      </c>
      <c r="AE19" s="54">
        <v>33</v>
      </c>
      <c r="AF19" s="54">
        <v>2</v>
      </c>
      <c r="AG19" s="54">
        <v>113</v>
      </c>
      <c r="AH19" s="54">
        <v>128</v>
      </c>
      <c r="AI19" s="54">
        <v>0</v>
      </c>
      <c r="AJ19" s="54"/>
      <c r="AK19" s="54">
        <v>85</v>
      </c>
      <c r="AL19" s="106">
        <v>103</v>
      </c>
    </row>
    <row r="20" spans="1:38" s="39" customFormat="1" ht="24.95" customHeight="1">
      <c r="A20" s="52">
        <v>11</v>
      </c>
      <c r="B20" s="53" t="s">
        <v>23</v>
      </c>
      <c r="C20" s="54">
        <v>556</v>
      </c>
      <c r="D20" s="106">
        <v>219</v>
      </c>
      <c r="E20" s="106">
        <v>0</v>
      </c>
      <c r="F20" s="54"/>
      <c r="G20" s="54">
        <v>4</v>
      </c>
      <c r="H20" s="106">
        <v>1</v>
      </c>
      <c r="I20" s="54">
        <v>0</v>
      </c>
      <c r="J20" s="54"/>
      <c r="K20" s="54">
        <v>77</v>
      </c>
      <c r="L20" s="106">
        <v>25</v>
      </c>
      <c r="M20" s="106">
        <v>12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0</v>
      </c>
      <c r="V20" s="54">
        <v>0</v>
      </c>
      <c r="W20" s="54">
        <v>0</v>
      </c>
      <c r="X20" s="54">
        <v>0</v>
      </c>
      <c r="Y20" s="54"/>
      <c r="Z20" s="54">
        <v>420</v>
      </c>
      <c r="AA20" s="54">
        <v>169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43</v>
      </c>
      <c r="AH20" s="54">
        <v>18</v>
      </c>
      <c r="AI20" s="54">
        <v>0</v>
      </c>
      <c r="AJ20" s="54"/>
      <c r="AK20" s="54">
        <v>9</v>
      </c>
      <c r="AL20" s="106">
        <v>6</v>
      </c>
    </row>
    <row r="21" spans="1:38" s="39" customFormat="1" ht="24.95" customHeight="1">
      <c r="A21" s="52">
        <v>12</v>
      </c>
      <c r="B21" s="53" t="s">
        <v>8</v>
      </c>
      <c r="C21" s="54">
        <v>3611</v>
      </c>
      <c r="D21" s="106">
        <v>3462</v>
      </c>
      <c r="E21" s="106">
        <v>25</v>
      </c>
      <c r="F21" s="54"/>
      <c r="G21" s="54">
        <v>216</v>
      </c>
      <c r="H21" s="106">
        <v>258</v>
      </c>
      <c r="I21" s="54">
        <v>0</v>
      </c>
      <c r="J21" s="54"/>
      <c r="K21" s="54">
        <v>366</v>
      </c>
      <c r="L21" s="106">
        <v>391</v>
      </c>
      <c r="M21" s="106">
        <v>122</v>
      </c>
      <c r="N21" s="106">
        <v>6</v>
      </c>
      <c r="O21" s="54"/>
      <c r="P21" s="54">
        <v>26</v>
      </c>
      <c r="Q21" s="106">
        <v>21</v>
      </c>
      <c r="R21" s="106">
        <v>0</v>
      </c>
      <c r="S21" s="106">
        <v>0</v>
      </c>
      <c r="T21" s="54"/>
      <c r="U21" s="54">
        <v>14</v>
      </c>
      <c r="V21" s="54">
        <v>7</v>
      </c>
      <c r="W21" s="54">
        <v>1</v>
      </c>
      <c r="X21" s="54">
        <v>0</v>
      </c>
      <c r="Y21" s="54"/>
      <c r="Z21" s="54">
        <v>2379</v>
      </c>
      <c r="AA21" s="54">
        <v>1877</v>
      </c>
      <c r="AB21" s="54">
        <v>14</v>
      </c>
      <c r="AC21" s="54"/>
      <c r="AD21" s="54">
        <v>0</v>
      </c>
      <c r="AE21" s="54">
        <v>188</v>
      </c>
      <c r="AF21" s="54">
        <v>5</v>
      </c>
      <c r="AG21" s="54">
        <v>454</v>
      </c>
      <c r="AH21" s="54">
        <v>494</v>
      </c>
      <c r="AI21" s="54">
        <v>0</v>
      </c>
      <c r="AJ21" s="54"/>
      <c r="AK21" s="54">
        <v>170</v>
      </c>
      <c r="AL21" s="106">
        <v>233</v>
      </c>
    </row>
    <row r="22" spans="1:38" s="39" customFormat="1" ht="24.95" customHeight="1">
      <c r="A22" s="52">
        <v>13</v>
      </c>
      <c r="B22" s="53" t="s">
        <v>9</v>
      </c>
      <c r="C22" s="54">
        <v>2142</v>
      </c>
      <c r="D22" s="106">
        <v>1830</v>
      </c>
      <c r="E22" s="106">
        <v>16</v>
      </c>
      <c r="F22" s="54"/>
      <c r="G22" s="54">
        <v>115</v>
      </c>
      <c r="H22" s="106">
        <v>121</v>
      </c>
      <c r="I22" s="54">
        <v>0</v>
      </c>
      <c r="J22" s="54"/>
      <c r="K22" s="54">
        <v>125</v>
      </c>
      <c r="L22" s="106">
        <v>91</v>
      </c>
      <c r="M22" s="106">
        <v>18</v>
      </c>
      <c r="N22" s="106">
        <v>3</v>
      </c>
      <c r="O22" s="54"/>
      <c r="P22" s="54">
        <v>17</v>
      </c>
      <c r="Q22" s="106">
        <v>8</v>
      </c>
      <c r="R22" s="106">
        <v>0</v>
      </c>
      <c r="S22" s="106">
        <v>0</v>
      </c>
      <c r="T22" s="54"/>
      <c r="U22" s="54">
        <v>10</v>
      </c>
      <c r="V22" s="54">
        <v>4</v>
      </c>
      <c r="W22" s="54">
        <v>1</v>
      </c>
      <c r="X22" s="54">
        <v>1</v>
      </c>
      <c r="Y22" s="54"/>
      <c r="Z22" s="54">
        <v>1726</v>
      </c>
      <c r="AA22" s="54">
        <v>1375</v>
      </c>
      <c r="AB22" s="54">
        <v>9</v>
      </c>
      <c r="AC22" s="54"/>
      <c r="AD22" s="54">
        <v>0</v>
      </c>
      <c r="AE22" s="54">
        <v>104</v>
      </c>
      <c r="AF22" s="54">
        <v>4</v>
      </c>
      <c r="AG22" s="54">
        <v>136</v>
      </c>
      <c r="AH22" s="54">
        <v>126</v>
      </c>
      <c r="AI22" s="54">
        <v>0</v>
      </c>
      <c r="AJ22" s="54"/>
      <c r="AK22" s="54">
        <v>23</v>
      </c>
      <c r="AL22" s="106">
        <v>5</v>
      </c>
    </row>
    <row r="23" spans="1:38" s="39" customFormat="1" ht="24.95" customHeight="1">
      <c r="A23" s="52">
        <v>14</v>
      </c>
      <c r="B23" s="53" t="s">
        <v>24</v>
      </c>
      <c r="C23" s="54">
        <v>5562</v>
      </c>
      <c r="D23" s="106">
        <v>5353</v>
      </c>
      <c r="E23" s="106">
        <v>43</v>
      </c>
      <c r="F23" s="54"/>
      <c r="G23" s="54">
        <v>310</v>
      </c>
      <c r="H23" s="106">
        <v>369</v>
      </c>
      <c r="I23" s="54">
        <v>0</v>
      </c>
      <c r="J23" s="54"/>
      <c r="K23" s="54">
        <v>398</v>
      </c>
      <c r="L23" s="106">
        <v>341</v>
      </c>
      <c r="M23" s="106">
        <v>62</v>
      </c>
      <c r="N23" s="106">
        <v>2</v>
      </c>
      <c r="O23" s="54"/>
      <c r="P23" s="54">
        <v>18</v>
      </c>
      <c r="Q23" s="106">
        <v>18</v>
      </c>
      <c r="R23" s="106">
        <v>1</v>
      </c>
      <c r="S23" s="106">
        <v>0</v>
      </c>
      <c r="T23" s="54"/>
      <c r="U23" s="54">
        <v>18</v>
      </c>
      <c r="V23" s="54">
        <v>4</v>
      </c>
      <c r="W23" s="54">
        <v>2</v>
      </c>
      <c r="X23" s="54">
        <v>0</v>
      </c>
      <c r="Y23" s="54"/>
      <c r="Z23" s="54">
        <v>4260</v>
      </c>
      <c r="AA23" s="54">
        <v>3711</v>
      </c>
      <c r="AB23" s="54">
        <v>36</v>
      </c>
      <c r="AC23" s="54"/>
      <c r="AD23" s="54">
        <v>0</v>
      </c>
      <c r="AE23" s="54">
        <v>255</v>
      </c>
      <c r="AF23" s="54">
        <v>5</v>
      </c>
      <c r="AG23" s="54">
        <v>538</v>
      </c>
      <c r="AH23" s="54">
        <v>624</v>
      </c>
      <c r="AI23" s="54">
        <v>0</v>
      </c>
      <c r="AJ23" s="54"/>
      <c r="AK23" s="54">
        <v>38</v>
      </c>
      <c r="AL23" s="106">
        <v>35</v>
      </c>
    </row>
    <row r="24" spans="1:38" s="39" customFormat="1" ht="24.95" customHeight="1">
      <c r="A24" s="52">
        <v>15</v>
      </c>
      <c r="B24" s="53" t="s">
        <v>10</v>
      </c>
      <c r="C24" s="54">
        <v>3285</v>
      </c>
      <c r="D24" s="106">
        <v>2671</v>
      </c>
      <c r="E24" s="106">
        <v>11</v>
      </c>
      <c r="F24" s="54"/>
      <c r="G24" s="54">
        <v>152</v>
      </c>
      <c r="H24" s="106">
        <v>172</v>
      </c>
      <c r="I24" s="54">
        <v>0</v>
      </c>
      <c r="J24" s="54"/>
      <c r="K24" s="54">
        <v>141</v>
      </c>
      <c r="L24" s="106">
        <v>134</v>
      </c>
      <c r="M24" s="106">
        <v>24</v>
      </c>
      <c r="N24" s="106">
        <v>3</v>
      </c>
      <c r="O24" s="54"/>
      <c r="P24" s="54">
        <v>19</v>
      </c>
      <c r="Q24" s="106">
        <v>14</v>
      </c>
      <c r="R24" s="106">
        <v>0</v>
      </c>
      <c r="S24" s="106">
        <v>0</v>
      </c>
      <c r="T24" s="54"/>
      <c r="U24" s="54">
        <v>3</v>
      </c>
      <c r="V24" s="54">
        <v>0</v>
      </c>
      <c r="W24" s="54">
        <v>0</v>
      </c>
      <c r="X24" s="54">
        <v>0</v>
      </c>
      <c r="Y24" s="54"/>
      <c r="Z24" s="54">
        <v>2686</v>
      </c>
      <c r="AA24" s="54">
        <v>1876</v>
      </c>
      <c r="AB24" s="54">
        <v>7</v>
      </c>
      <c r="AC24" s="54"/>
      <c r="AD24" s="54">
        <v>0</v>
      </c>
      <c r="AE24" s="54">
        <v>194</v>
      </c>
      <c r="AF24" s="54">
        <v>1</v>
      </c>
      <c r="AG24" s="54">
        <v>149</v>
      </c>
      <c r="AH24" s="54">
        <v>160</v>
      </c>
      <c r="AI24" s="54">
        <v>0</v>
      </c>
      <c r="AJ24" s="54"/>
      <c r="AK24" s="54">
        <v>138</v>
      </c>
      <c r="AL24" s="106">
        <v>121</v>
      </c>
    </row>
    <row r="25" spans="1:38" s="39" customFormat="1" ht="24.95" customHeight="1">
      <c r="A25" s="52">
        <v>16</v>
      </c>
      <c r="B25" s="53" t="s">
        <v>11</v>
      </c>
      <c r="C25" s="54">
        <v>1827</v>
      </c>
      <c r="D25" s="106">
        <v>1528</v>
      </c>
      <c r="E25" s="106">
        <v>6</v>
      </c>
      <c r="F25" s="54"/>
      <c r="G25" s="54">
        <v>126</v>
      </c>
      <c r="H25" s="106">
        <v>141</v>
      </c>
      <c r="I25" s="54">
        <v>1</v>
      </c>
      <c r="J25" s="54"/>
      <c r="K25" s="54">
        <v>130</v>
      </c>
      <c r="L25" s="106">
        <v>115</v>
      </c>
      <c r="M25" s="106">
        <v>8</v>
      </c>
      <c r="N25" s="106">
        <v>0</v>
      </c>
      <c r="O25" s="54"/>
      <c r="P25" s="54">
        <v>11</v>
      </c>
      <c r="Q25" s="106">
        <v>13</v>
      </c>
      <c r="R25" s="106">
        <v>0</v>
      </c>
      <c r="S25" s="106">
        <v>0</v>
      </c>
      <c r="T25" s="54"/>
      <c r="U25" s="54">
        <v>10</v>
      </c>
      <c r="V25" s="54">
        <v>3</v>
      </c>
      <c r="W25" s="54">
        <v>2</v>
      </c>
      <c r="X25" s="54">
        <v>0</v>
      </c>
      <c r="Y25" s="54"/>
      <c r="Z25" s="54">
        <v>1422</v>
      </c>
      <c r="AA25" s="54">
        <v>1019</v>
      </c>
      <c r="AB25" s="54">
        <v>2</v>
      </c>
      <c r="AC25" s="54"/>
      <c r="AD25" s="54">
        <v>0</v>
      </c>
      <c r="AE25" s="54">
        <v>95</v>
      </c>
      <c r="AF25" s="54">
        <v>3</v>
      </c>
      <c r="AG25" s="54">
        <v>88</v>
      </c>
      <c r="AH25" s="54">
        <v>122</v>
      </c>
      <c r="AI25" s="54">
        <v>0</v>
      </c>
      <c r="AJ25" s="54"/>
      <c r="AK25" s="54">
        <v>50</v>
      </c>
      <c r="AL25" s="106">
        <v>23</v>
      </c>
    </row>
    <row r="26" spans="1:38" s="39" customFormat="1" ht="24.95" customHeight="1">
      <c r="A26" s="52">
        <v>17</v>
      </c>
      <c r="B26" s="53" t="s">
        <v>12</v>
      </c>
      <c r="C26" s="54">
        <v>1720</v>
      </c>
      <c r="D26" s="106">
        <v>1538</v>
      </c>
      <c r="E26" s="106">
        <v>10</v>
      </c>
      <c r="F26" s="54"/>
      <c r="G26" s="54">
        <v>120</v>
      </c>
      <c r="H26" s="106">
        <v>152</v>
      </c>
      <c r="I26" s="54">
        <v>0</v>
      </c>
      <c r="J26" s="54"/>
      <c r="K26" s="54">
        <v>243</v>
      </c>
      <c r="L26" s="106">
        <v>164</v>
      </c>
      <c r="M26" s="106">
        <v>56</v>
      </c>
      <c r="N26" s="106">
        <v>1</v>
      </c>
      <c r="O26" s="54"/>
      <c r="P26" s="54">
        <v>24</v>
      </c>
      <c r="Q26" s="106">
        <v>24</v>
      </c>
      <c r="R26" s="106">
        <v>0</v>
      </c>
      <c r="S26" s="106">
        <v>0</v>
      </c>
      <c r="T26" s="54"/>
      <c r="U26" s="54">
        <v>17</v>
      </c>
      <c r="V26" s="54">
        <v>6</v>
      </c>
      <c r="W26" s="54">
        <v>4</v>
      </c>
      <c r="X26" s="54">
        <v>0</v>
      </c>
      <c r="Y26" s="54"/>
      <c r="Z26" s="54">
        <v>1062</v>
      </c>
      <c r="AA26" s="54">
        <v>765</v>
      </c>
      <c r="AB26" s="54">
        <v>6</v>
      </c>
      <c r="AC26" s="54"/>
      <c r="AD26" s="54">
        <v>0</v>
      </c>
      <c r="AE26" s="54">
        <v>255</v>
      </c>
      <c r="AF26" s="54">
        <v>3</v>
      </c>
      <c r="AG26" s="54">
        <v>157</v>
      </c>
      <c r="AH26" s="54">
        <v>141</v>
      </c>
      <c r="AI26" s="54">
        <v>0</v>
      </c>
      <c r="AJ26" s="54"/>
      <c r="AK26" s="54">
        <v>114</v>
      </c>
      <c r="AL26" s="106">
        <v>37</v>
      </c>
    </row>
    <row r="27" spans="1:38" s="39" customFormat="1" ht="24.95" customHeight="1">
      <c r="A27" s="52">
        <v>18</v>
      </c>
      <c r="B27" s="53" t="s">
        <v>13</v>
      </c>
      <c r="C27" s="54">
        <v>1273</v>
      </c>
      <c r="D27" s="106">
        <v>1068</v>
      </c>
      <c r="E27" s="106">
        <v>2</v>
      </c>
      <c r="F27" s="54"/>
      <c r="G27" s="54">
        <v>120</v>
      </c>
      <c r="H27" s="106">
        <v>118</v>
      </c>
      <c r="I27" s="54">
        <v>0</v>
      </c>
      <c r="J27" s="54"/>
      <c r="K27" s="54">
        <v>119</v>
      </c>
      <c r="L27" s="106">
        <v>73</v>
      </c>
      <c r="M27" s="106">
        <v>29</v>
      </c>
      <c r="N27" s="106">
        <v>0</v>
      </c>
      <c r="O27" s="54"/>
      <c r="P27" s="54">
        <v>14</v>
      </c>
      <c r="Q27" s="106">
        <v>15</v>
      </c>
      <c r="R27" s="106">
        <v>0</v>
      </c>
      <c r="S27" s="106">
        <v>0</v>
      </c>
      <c r="T27" s="54"/>
      <c r="U27" s="54">
        <v>6</v>
      </c>
      <c r="V27" s="54">
        <v>2</v>
      </c>
      <c r="W27" s="54">
        <v>0</v>
      </c>
      <c r="X27" s="54">
        <v>0</v>
      </c>
      <c r="Y27" s="54"/>
      <c r="Z27" s="54">
        <v>897</v>
      </c>
      <c r="AA27" s="54">
        <v>660</v>
      </c>
      <c r="AB27" s="54">
        <v>2</v>
      </c>
      <c r="AC27" s="54"/>
      <c r="AD27" s="54">
        <v>0</v>
      </c>
      <c r="AE27" s="54">
        <v>77</v>
      </c>
      <c r="AF27" s="54">
        <v>0</v>
      </c>
      <c r="AG27" s="54">
        <v>59</v>
      </c>
      <c r="AH27" s="54">
        <v>80</v>
      </c>
      <c r="AI27" s="54">
        <v>0</v>
      </c>
      <c r="AJ27" s="54"/>
      <c r="AK27" s="54">
        <v>64</v>
      </c>
      <c r="AL27" s="106">
        <v>45</v>
      </c>
    </row>
    <row r="28" spans="1:38" s="39" customFormat="1" ht="24.95" customHeight="1">
      <c r="A28" s="52">
        <v>19</v>
      </c>
      <c r="B28" s="53" t="s">
        <v>14</v>
      </c>
      <c r="C28" s="54">
        <v>4943</v>
      </c>
      <c r="D28" s="106">
        <v>4427</v>
      </c>
      <c r="E28" s="106">
        <v>25</v>
      </c>
      <c r="F28" s="54"/>
      <c r="G28" s="54">
        <v>354</v>
      </c>
      <c r="H28" s="106">
        <v>569</v>
      </c>
      <c r="I28" s="54">
        <v>0</v>
      </c>
      <c r="J28" s="54"/>
      <c r="K28" s="54">
        <v>359</v>
      </c>
      <c r="L28" s="106">
        <v>309</v>
      </c>
      <c r="M28" s="106">
        <v>66</v>
      </c>
      <c r="N28" s="106">
        <v>1</v>
      </c>
      <c r="O28" s="54"/>
      <c r="P28" s="54">
        <v>17</v>
      </c>
      <c r="Q28" s="106">
        <v>13</v>
      </c>
      <c r="R28" s="106">
        <v>0</v>
      </c>
      <c r="S28" s="106">
        <v>0</v>
      </c>
      <c r="T28" s="54"/>
      <c r="U28" s="54">
        <v>21</v>
      </c>
      <c r="V28" s="54">
        <v>11</v>
      </c>
      <c r="W28" s="54">
        <v>4</v>
      </c>
      <c r="X28" s="54">
        <v>6</v>
      </c>
      <c r="Y28" s="54"/>
      <c r="Z28" s="54">
        <v>3808</v>
      </c>
      <c r="AA28" s="54">
        <v>2922</v>
      </c>
      <c r="AB28" s="54">
        <v>22</v>
      </c>
      <c r="AC28" s="54"/>
      <c r="AD28" s="54">
        <v>0</v>
      </c>
      <c r="AE28" s="54">
        <v>231</v>
      </c>
      <c r="AF28" s="54">
        <v>2</v>
      </c>
      <c r="AG28" s="54">
        <v>345</v>
      </c>
      <c r="AH28" s="54">
        <v>337</v>
      </c>
      <c r="AI28" s="54">
        <v>0</v>
      </c>
      <c r="AJ28" s="54"/>
      <c r="AK28" s="54">
        <v>60</v>
      </c>
      <c r="AL28" s="106">
        <v>46</v>
      </c>
    </row>
    <row r="29" spans="1:38" s="39" customFormat="1" ht="24.95" customHeight="1">
      <c r="A29" s="52">
        <v>20</v>
      </c>
      <c r="B29" s="53" t="s">
        <v>15</v>
      </c>
      <c r="C29" s="54">
        <v>1024</v>
      </c>
      <c r="D29" s="106">
        <v>989</v>
      </c>
      <c r="E29" s="106">
        <v>0</v>
      </c>
      <c r="F29" s="54"/>
      <c r="G29" s="54">
        <v>28</v>
      </c>
      <c r="H29" s="106">
        <v>66</v>
      </c>
      <c r="I29" s="54">
        <v>0</v>
      </c>
      <c r="J29" s="54"/>
      <c r="K29" s="54">
        <v>159</v>
      </c>
      <c r="L29" s="106">
        <v>98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3</v>
      </c>
      <c r="V29" s="54">
        <v>2</v>
      </c>
      <c r="W29" s="54">
        <v>2</v>
      </c>
      <c r="X29" s="54">
        <v>1</v>
      </c>
      <c r="Y29" s="54"/>
      <c r="Z29" s="54">
        <v>589</v>
      </c>
      <c r="AA29" s="54">
        <v>535</v>
      </c>
      <c r="AB29" s="54">
        <v>0</v>
      </c>
      <c r="AC29" s="54"/>
      <c r="AD29" s="54">
        <v>0</v>
      </c>
      <c r="AE29" s="54">
        <v>49</v>
      </c>
      <c r="AF29" s="54">
        <v>0</v>
      </c>
      <c r="AG29" s="54">
        <v>137</v>
      </c>
      <c r="AH29" s="54">
        <v>131</v>
      </c>
      <c r="AI29" s="54">
        <v>0</v>
      </c>
      <c r="AJ29" s="54"/>
      <c r="AK29" s="54">
        <v>110</v>
      </c>
      <c r="AL29" s="106">
        <v>109</v>
      </c>
    </row>
    <row r="30" spans="1:38" s="39" customFormat="1" ht="24.95" customHeight="1">
      <c r="A30" s="52">
        <v>21</v>
      </c>
      <c r="B30" s="53" t="s">
        <v>16</v>
      </c>
      <c r="C30" s="54">
        <v>1941</v>
      </c>
      <c r="D30" s="106">
        <v>1720</v>
      </c>
      <c r="E30" s="106">
        <v>11</v>
      </c>
      <c r="F30" s="54"/>
      <c r="G30" s="54">
        <v>188</v>
      </c>
      <c r="H30" s="106">
        <v>243</v>
      </c>
      <c r="I30" s="54">
        <v>1</v>
      </c>
      <c r="J30" s="54"/>
      <c r="K30" s="54">
        <v>178</v>
      </c>
      <c r="L30" s="106">
        <v>135</v>
      </c>
      <c r="M30" s="106">
        <v>41</v>
      </c>
      <c r="N30" s="106">
        <v>0</v>
      </c>
      <c r="O30" s="54"/>
      <c r="P30" s="54">
        <v>38</v>
      </c>
      <c r="Q30" s="106">
        <v>25</v>
      </c>
      <c r="R30" s="106">
        <v>0</v>
      </c>
      <c r="S30" s="106">
        <v>0</v>
      </c>
      <c r="T30" s="54"/>
      <c r="U30" s="54">
        <v>8</v>
      </c>
      <c r="V30" s="54">
        <v>4</v>
      </c>
      <c r="W30" s="54">
        <v>2</v>
      </c>
      <c r="X30" s="54">
        <v>0</v>
      </c>
      <c r="Y30" s="54"/>
      <c r="Z30" s="54">
        <v>1322</v>
      </c>
      <c r="AA30" s="54">
        <v>992</v>
      </c>
      <c r="AB30" s="54">
        <v>10</v>
      </c>
      <c r="AC30" s="54"/>
      <c r="AD30" s="54">
        <v>0</v>
      </c>
      <c r="AE30" s="54">
        <v>101</v>
      </c>
      <c r="AF30" s="54">
        <v>0</v>
      </c>
      <c r="AG30" s="54">
        <v>95</v>
      </c>
      <c r="AH30" s="54">
        <v>105</v>
      </c>
      <c r="AI30" s="54">
        <v>0</v>
      </c>
      <c r="AJ30" s="54"/>
      <c r="AK30" s="54">
        <v>120</v>
      </c>
      <c r="AL30" s="106">
        <v>119</v>
      </c>
    </row>
    <row r="31" spans="1:38" s="39" customFormat="1" ht="24.95" customHeight="1">
      <c r="A31" s="52">
        <v>22</v>
      </c>
      <c r="B31" s="53" t="s">
        <v>17</v>
      </c>
      <c r="C31" s="54">
        <v>2464</v>
      </c>
      <c r="D31" s="106">
        <v>2028</v>
      </c>
      <c r="E31" s="106">
        <v>8</v>
      </c>
      <c r="F31" s="54"/>
      <c r="G31" s="54">
        <v>126</v>
      </c>
      <c r="H31" s="106">
        <v>145</v>
      </c>
      <c r="I31" s="54">
        <v>0</v>
      </c>
      <c r="J31" s="54"/>
      <c r="K31" s="54">
        <v>129</v>
      </c>
      <c r="L31" s="106">
        <v>112</v>
      </c>
      <c r="M31" s="106">
        <v>28</v>
      </c>
      <c r="N31" s="106">
        <v>1</v>
      </c>
      <c r="O31" s="54"/>
      <c r="P31" s="54">
        <v>12</v>
      </c>
      <c r="Q31" s="106">
        <v>11</v>
      </c>
      <c r="R31" s="106">
        <v>0</v>
      </c>
      <c r="S31" s="106">
        <v>0</v>
      </c>
      <c r="T31" s="54"/>
      <c r="U31" s="54">
        <v>4</v>
      </c>
      <c r="V31" s="54">
        <v>2</v>
      </c>
      <c r="W31" s="54">
        <v>2</v>
      </c>
      <c r="X31" s="54">
        <v>0</v>
      </c>
      <c r="Y31" s="54"/>
      <c r="Z31" s="54">
        <v>1995</v>
      </c>
      <c r="AA31" s="54">
        <v>1414</v>
      </c>
      <c r="AB31" s="54">
        <v>4</v>
      </c>
      <c r="AC31" s="54"/>
      <c r="AD31" s="54">
        <v>0</v>
      </c>
      <c r="AE31" s="54">
        <v>108</v>
      </c>
      <c r="AF31" s="54">
        <v>3</v>
      </c>
      <c r="AG31" s="54">
        <v>159</v>
      </c>
      <c r="AH31" s="54">
        <v>193</v>
      </c>
      <c r="AI31" s="54">
        <v>0</v>
      </c>
      <c r="AJ31" s="54"/>
      <c r="AK31" s="54">
        <v>43</v>
      </c>
      <c r="AL31" s="106">
        <v>45</v>
      </c>
    </row>
    <row r="32" spans="1:38" s="39" customFormat="1" ht="24.95" customHeight="1">
      <c r="A32" s="52">
        <v>23</v>
      </c>
      <c r="B32" s="34" t="s">
        <v>19</v>
      </c>
      <c r="C32" s="54">
        <v>1282</v>
      </c>
      <c r="D32" s="106">
        <v>1150</v>
      </c>
      <c r="E32" s="106">
        <v>8</v>
      </c>
      <c r="F32" s="54"/>
      <c r="G32" s="54">
        <v>140</v>
      </c>
      <c r="H32" s="106">
        <v>168</v>
      </c>
      <c r="I32" s="54">
        <v>0</v>
      </c>
      <c r="J32" s="54"/>
      <c r="K32" s="54">
        <v>120</v>
      </c>
      <c r="L32" s="106">
        <v>72</v>
      </c>
      <c r="M32" s="106">
        <v>5</v>
      </c>
      <c r="N32" s="106">
        <v>2</v>
      </c>
      <c r="O32" s="54"/>
      <c r="P32" s="54">
        <v>28</v>
      </c>
      <c r="Q32" s="106">
        <v>26</v>
      </c>
      <c r="R32" s="106">
        <v>0</v>
      </c>
      <c r="S32" s="106">
        <v>0</v>
      </c>
      <c r="T32" s="54"/>
      <c r="U32" s="54">
        <v>5</v>
      </c>
      <c r="V32" s="54">
        <v>2</v>
      </c>
      <c r="W32" s="54">
        <v>0</v>
      </c>
      <c r="X32" s="54">
        <v>0</v>
      </c>
      <c r="Y32" s="54"/>
      <c r="Z32" s="54">
        <v>780</v>
      </c>
      <c r="AA32" s="54">
        <v>628</v>
      </c>
      <c r="AB32" s="54">
        <v>4</v>
      </c>
      <c r="AC32" s="54"/>
      <c r="AD32" s="54">
        <v>0</v>
      </c>
      <c r="AE32" s="54">
        <v>39</v>
      </c>
      <c r="AF32" s="54">
        <v>2</v>
      </c>
      <c r="AG32" s="54">
        <v>169</v>
      </c>
      <c r="AH32" s="54">
        <v>182</v>
      </c>
      <c r="AI32" s="54">
        <v>0</v>
      </c>
      <c r="AJ32" s="54"/>
      <c r="AK32" s="54">
        <v>45</v>
      </c>
      <c r="AL32" s="106">
        <v>35</v>
      </c>
    </row>
    <row r="33" spans="1:38" s="39" customFormat="1" ht="24.95" customHeight="1">
      <c r="A33" s="52">
        <v>24</v>
      </c>
      <c r="B33" s="34" t="s">
        <v>18</v>
      </c>
      <c r="C33" s="54">
        <v>1986</v>
      </c>
      <c r="D33" s="106">
        <v>1793</v>
      </c>
      <c r="E33" s="106">
        <v>11</v>
      </c>
      <c r="F33" s="54"/>
      <c r="G33" s="54">
        <v>119</v>
      </c>
      <c r="H33" s="106">
        <v>162</v>
      </c>
      <c r="I33" s="54">
        <v>0</v>
      </c>
      <c r="J33" s="54"/>
      <c r="K33" s="54">
        <v>128</v>
      </c>
      <c r="L33" s="106">
        <v>89</v>
      </c>
      <c r="M33" s="106">
        <v>21</v>
      </c>
      <c r="N33" s="106">
        <v>0</v>
      </c>
      <c r="O33" s="54"/>
      <c r="P33" s="54">
        <v>17</v>
      </c>
      <c r="Q33" s="106">
        <v>17</v>
      </c>
      <c r="R33" s="106">
        <v>0</v>
      </c>
      <c r="S33" s="106">
        <v>0</v>
      </c>
      <c r="T33" s="54"/>
      <c r="U33" s="54">
        <v>5</v>
      </c>
      <c r="V33" s="54">
        <v>5</v>
      </c>
      <c r="W33" s="54">
        <v>4</v>
      </c>
      <c r="X33" s="54">
        <v>0</v>
      </c>
      <c r="Y33" s="54"/>
      <c r="Z33" s="54">
        <v>1463</v>
      </c>
      <c r="AA33" s="54">
        <v>1043</v>
      </c>
      <c r="AB33" s="54">
        <v>6</v>
      </c>
      <c r="AC33" s="54"/>
      <c r="AD33" s="54">
        <v>0</v>
      </c>
      <c r="AE33" s="54">
        <v>187</v>
      </c>
      <c r="AF33" s="54">
        <v>5</v>
      </c>
      <c r="AG33" s="54">
        <v>205</v>
      </c>
      <c r="AH33" s="54">
        <v>238</v>
      </c>
      <c r="AI33" s="54">
        <v>0</v>
      </c>
      <c r="AJ33" s="54"/>
      <c r="AK33" s="54">
        <v>54</v>
      </c>
      <c r="AL33" s="106">
        <v>57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60" t="s">
        <v>40</v>
      </c>
      <c r="B35" s="161"/>
      <c r="C35" s="58">
        <v>71623</v>
      </c>
      <c r="D35" s="58">
        <v>64166</v>
      </c>
      <c r="E35" s="58">
        <v>352</v>
      </c>
      <c r="F35" s="58">
        <v>0</v>
      </c>
      <c r="G35" s="58">
        <v>3922</v>
      </c>
      <c r="H35" s="58">
        <v>4873</v>
      </c>
      <c r="I35" s="58">
        <v>7</v>
      </c>
      <c r="J35" s="58">
        <v>0</v>
      </c>
      <c r="K35" s="58">
        <v>5853</v>
      </c>
      <c r="L35" s="58">
        <v>4730</v>
      </c>
      <c r="M35" s="58">
        <v>1158</v>
      </c>
      <c r="N35" s="58">
        <v>29</v>
      </c>
      <c r="O35" s="58">
        <v>0</v>
      </c>
      <c r="P35" s="58">
        <v>469</v>
      </c>
      <c r="Q35" s="58">
        <v>395</v>
      </c>
      <c r="R35" s="58">
        <v>10</v>
      </c>
      <c r="S35" s="58">
        <v>0</v>
      </c>
      <c r="T35" s="58">
        <v>0</v>
      </c>
      <c r="U35" s="58">
        <v>220</v>
      </c>
      <c r="V35" s="58">
        <v>89</v>
      </c>
      <c r="W35" s="58">
        <v>48</v>
      </c>
      <c r="X35" s="58">
        <v>14</v>
      </c>
      <c r="Y35" s="58">
        <v>0</v>
      </c>
      <c r="Z35" s="58">
        <v>53071</v>
      </c>
      <c r="AA35" s="58">
        <v>41501</v>
      </c>
      <c r="AB35" s="58">
        <v>243</v>
      </c>
      <c r="AC35" s="58">
        <v>0</v>
      </c>
      <c r="AD35" s="58">
        <v>0</v>
      </c>
      <c r="AE35" s="58">
        <v>3826</v>
      </c>
      <c r="AF35" s="58">
        <v>73</v>
      </c>
      <c r="AG35" s="58">
        <v>6184</v>
      </c>
      <c r="AH35" s="58">
        <v>6875</v>
      </c>
      <c r="AI35" s="58">
        <v>0</v>
      </c>
      <c r="AJ35" s="58">
        <v>0</v>
      </c>
      <c r="AK35" s="58">
        <v>2124</v>
      </c>
      <c r="AL35" s="58">
        <v>1966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_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zoomScale="110" zoomScaleSheetLayoutView="110" workbookViewId="0">
      <pane xSplit="2" ySplit="7" topLeftCell="C23" activePane="bottomRight" state="frozen"/>
      <selection pane="topRight" activeCell="C1" sqref="C1"/>
      <selection pane="bottomLeft" activeCell="A7" sqref="A7"/>
      <selection pane="bottomRight" activeCell="M6" sqref="M6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182" t="s">
        <v>73</v>
      </c>
      <c r="B1" s="182"/>
      <c r="C1" s="182"/>
      <c r="D1" s="182"/>
      <c r="E1" s="182"/>
      <c r="F1" s="182"/>
      <c r="G1" s="182"/>
      <c r="H1" s="182"/>
      <c r="I1" s="182"/>
    </row>
    <row r="2" spans="1:15" ht="18.75" customHeight="1">
      <c r="A2" s="187" t="s">
        <v>25</v>
      </c>
      <c r="B2" s="184" t="s">
        <v>41</v>
      </c>
      <c r="C2" s="191" t="s">
        <v>32</v>
      </c>
      <c r="D2" s="191" t="s">
        <v>33</v>
      </c>
      <c r="E2" s="191" t="s">
        <v>34</v>
      </c>
      <c r="F2" s="191" t="s">
        <v>67</v>
      </c>
      <c r="G2" s="194" t="s">
        <v>53</v>
      </c>
      <c r="H2" s="195"/>
      <c r="I2" s="196"/>
    </row>
    <row r="3" spans="1:15" ht="54" customHeight="1">
      <c r="A3" s="188"/>
      <c r="B3" s="185"/>
      <c r="C3" s="192"/>
      <c r="D3" s="192"/>
      <c r="E3" s="192"/>
      <c r="F3" s="192"/>
      <c r="G3" s="197"/>
      <c r="H3" s="198"/>
      <c r="I3" s="199"/>
    </row>
    <row r="4" spans="1:15" ht="20.25" customHeight="1">
      <c r="A4" s="188"/>
      <c r="B4" s="185"/>
      <c r="C4" s="192"/>
      <c r="D4" s="192"/>
      <c r="E4" s="192"/>
      <c r="F4" s="192"/>
      <c r="G4" s="147">
        <v>2024</v>
      </c>
      <c r="H4" s="147">
        <v>2025</v>
      </c>
      <c r="I4" s="147" t="s">
        <v>28</v>
      </c>
    </row>
    <row r="5" spans="1:15" ht="42" customHeight="1">
      <c r="A5" s="188"/>
      <c r="B5" s="185"/>
      <c r="C5" s="193"/>
      <c r="D5" s="193"/>
      <c r="E5" s="193"/>
      <c r="F5" s="193"/>
      <c r="G5" s="148"/>
      <c r="H5" s="148"/>
      <c r="I5" s="148"/>
      <c r="K5" s="18"/>
    </row>
    <row r="6" spans="1:15" ht="19.5" customHeight="1">
      <c r="A6" s="189"/>
      <c r="B6" s="186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11</v>
      </c>
      <c r="E8" s="73">
        <v>8</v>
      </c>
      <c r="F8" s="28">
        <f>E8/(D8+C8)</f>
        <v>0.13333333333333333</v>
      </c>
      <c r="G8" s="79">
        <v>39</v>
      </c>
      <c r="H8" s="79">
        <v>52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4</v>
      </c>
      <c r="E9" s="75">
        <v>9</v>
      </c>
      <c r="F9" s="28">
        <f t="shared" ref="F9:F15" si="0">E9/(D9+C9)</f>
        <v>0.13235294117647059</v>
      </c>
      <c r="G9" s="80">
        <v>54</v>
      </c>
      <c r="H9" s="80">
        <v>59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57</v>
      </c>
      <c r="E10" s="75">
        <v>52</v>
      </c>
      <c r="F10" s="28">
        <f t="shared" si="0"/>
        <v>0.15568862275449102</v>
      </c>
      <c r="G10" s="80">
        <v>324</v>
      </c>
      <c r="H10" s="80">
        <v>282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28</v>
      </c>
      <c r="E11" s="75">
        <v>64</v>
      </c>
      <c r="F11" s="28">
        <f t="shared" si="0"/>
        <v>0.1336116910229645</v>
      </c>
      <c r="G11" s="80">
        <v>502</v>
      </c>
      <c r="H11" s="80">
        <v>415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13</v>
      </c>
      <c r="E12" s="75">
        <v>11</v>
      </c>
      <c r="F12" s="28">
        <f t="shared" si="0"/>
        <v>0.13580246913580246</v>
      </c>
      <c r="G12" s="80">
        <v>57</v>
      </c>
      <c r="H12" s="80">
        <v>70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24</v>
      </c>
      <c r="E13" s="75">
        <v>16</v>
      </c>
      <c r="F13" s="28">
        <f t="shared" si="0"/>
        <v>6.2745098039215685E-2</v>
      </c>
      <c r="G13" s="80">
        <v>206</v>
      </c>
      <c r="H13" s="80">
        <v>239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12</v>
      </c>
      <c r="E14" s="75">
        <v>21</v>
      </c>
      <c r="F14" s="28">
        <f t="shared" si="0"/>
        <v>0.16153846153846155</v>
      </c>
      <c r="G14" s="80">
        <v>122</v>
      </c>
      <c r="H14" s="80">
        <v>109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8</v>
      </c>
      <c r="E15" s="75">
        <v>7</v>
      </c>
      <c r="F15" s="28">
        <f t="shared" si="0"/>
        <v>9.7222222222222224E-2</v>
      </c>
      <c r="G15" s="80">
        <v>59</v>
      </c>
      <c r="H15" s="80">
        <v>65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79</v>
      </c>
      <c r="E16" s="75">
        <v>93</v>
      </c>
      <c r="F16" s="28">
        <f t="shared" ref="F16" si="1">+E16/(D16+C16)</f>
        <v>0.19294605809128632</v>
      </c>
      <c r="G16" s="80">
        <v>434</v>
      </c>
      <c r="H16" s="80">
        <v>389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2</v>
      </c>
      <c r="E17" s="75">
        <v>6</v>
      </c>
      <c r="F17" s="28">
        <f t="shared" ref="F17:F31" si="2">E17/(D17+C17)</f>
        <v>0.14634146341463414</v>
      </c>
      <c r="G17" s="80">
        <v>45</v>
      </c>
      <c r="H17" s="80">
        <v>35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0</v>
      </c>
      <c r="E18" s="75">
        <v>22</v>
      </c>
      <c r="F18" s="28">
        <f t="shared" si="2"/>
        <v>0.18181818181818182</v>
      </c>
      <c r="G18" s="80">
        <v>255</v>
      </c>
      <c r="H18" s="80">
        <v>99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11</v>
      </c>
      <c r="E19" s="75">
        <v>24</v>
      </c>
      <c r="F19" s="28">
        <f t="shared" si="2"/>
        <v>0.23529411764705882</v>
      </c>
      <c r="G19" s="80">
        <v>115</v>
      </c>
      <c r="H19" s="80">
        <v>78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16</v>
      </c>
      <c r="E20" s="75">
        <v>10</v>
      </c>
      <c r="F20" s="28">
        <f t="shared" si="2"/>
        <v>0.16393442622950818</v>
      </c>
      <c r="G20" s="80">
        <v>56</v>
      </c>
      <c r="H20" s="80">
        <v>51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38</v>
      </c>
      <c r="E21" s="75">
        <v>14</v>
      </c>
      <c r="F21" s="28">
        <f t="shared" si="2"/>
        <v>5.4054054054054057E-2</v>
      </c>
      <c r="G21" s="80">
        <v>215</v>
      </c>
      <c r="H21" s="80">
        <v>245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9</v>
      </c>
      <c r="E22" s="75">
        <v>12</v>
      </c>
      <c r="F22" s="28">
        <f t="shared" si="2"/>
        <v>0.12244897959183673</v>
      </c>
      <c r="G22" s="80">
        <v>85</v>
      </c>
      <c r="H22" s="80">
        <v>86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16</v>
      </c>
      <c r="E23" s="75">
        <v>8</v>
      </c>
      <c r="F23" s="28">
        <f t="shared" si="2"/>
        <v>0.17777777777777778</v>
      </c>
      <c r="G23" s="80">
        <v>20</v>
      </c>
      <c r="H23" s="80">
        <v>37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5</v>
      </c>
      <c r="E24" s="75">
        <v>2</v>
      </c>
      <c r="F24" s="28">
        <f t="shared" si="2"/>
        <v>7.6923076923076927E-2</v>
      </c>
      <c r="G24" s="80">
        <v>21</v>
      </c>
      <c r="H24" s="80">
        <v>24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21</v>
      </c>
      <c r="E25" s="75">
        <v>14</v>
      </c>
      <c r="F25" s="28">
        <f t="shared" si="2"/>
        <v>0.17948717948717949</v>
      </c>
      <c r="G25" s="80">
        <v>54</v>
      </c>
      <c r="H25" s="80">
        <v>64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37</v>
      </c>
      <c r="E26" s="75">
        <v>38</v>
      </c>
      <c r="F26" s="28">
        <f t="shared" si="2"/>
        <v>0.15833333333333333</v>
      </c>
      <c r="G26" s="80">
        <v>239</v>
      </c>
      <c r="H26" s="80">
        <v>202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9</v>
      </c>
      <c r="E27" s="75">
        <v>34</v>
      </c>
      <c r="F27" s="28">
        <f t="shared" si="2"/>
        <v>0.2857142857142857</v>
      </c>
      <c r="G27" s="80">
        <v>153</v>
      </c>
      <c r="H27" s="80">
        <v>85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3</v>
      </c>
      <c r="E28" s="75">
        <v>9</v>
      </c>
      <c r="F28" s="28">
        <f t="shared" si="2"/>
        <v>0.16071428571428573</v>
      </c>
      <c r="G28" s="80">
        <v>40</v>
      </c>
      <c r="H28" s="80">
        <v>47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5</v>
      </c>
      <c r="E29" s="75">
        <v>6</v>
      </c>
      <c r="F29" s="28">
        <f t="shared" si="2"/>
        <v>7.2289156626506021E-2</v>
      </c>
      <c r="G29" s="80">
        <v>71</v>
      </c>
      <c r="H29" s="80">
        <v>77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8</v>
      </c>
      <c r="E30" s="75">
        <v>9</v>
      </c>
      <c r="F30" s="28">
        <f t="shared" si="2"/>
        <v>0.12</v>
      </c>
      <c r="G30" s="80">
        <v>52</v>
      </c>
      <c r="H30" s="80">
        <v>66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7</v>
      </c>
      <c r="E31" s="75">
        <v>18</v>
      </c>
      <c r="F31" s="28">
        <f t="shared" si="2"/>
        <v>0.38297872340425532</v>
      </c>
      <c r="G31" s="80">
        <v>34</v>
      </c>
      <c r="H31" s="80">
        <v>29</v>
      </c>
      <c r="I31" s="75">
        <v>0</v>
      </c>
    </row>
    <row r="32" spans="1:9" ht="28.5" customHeight="1">
      <c r="A32" s="183" t="s">
        <v>40</v>
      </c>
      <c r="B32" s="183"/>
      <c r="C32" s="77">
        <v>2989</v>
      </c>
      <c r="D32" s="78">
        <v>423</v>
      </c>
      <c r="E32" s="78">
        <v>507</v>
      </c>
      <c r="F32" s="35">
        <f>E32/(D32+C32)</f>
        <v>0.14859320046893318</v>
      </c>
      <c r="G32" s="81">
        <v>3252</v>
      </c>
      <c r="H32" s="78">
        <v>2905</v>
      </c>
      <c r="I32" s="78">
        <v>6</v>
      </c>
    </row>
    <row r="33" spans="3:11">
      <c r="C33" s="9"/>
      <c r="D33" s="9"/>
      <c r="E33" s="9"/>
      <c r="F33" s="9"/>
    </row>
    <row r="34" spans="3:11" ht="12.75" customHeight="1">
      <c r="C34" s="190"/>
      <c r="D34" s="190"/>
      <c r="E34" s="190"/>
      <c r="F34" s="190"/>
      <c r="G34" s="190"/>
      <c r="H34" s="190"/>
      <c r="I34" s="190"/>
      <c r="J34" s="19"/>
      <c r="K34" s="19"/>
    </row>
    <row r="35" spans="3:11">
      <c r="C35" s="190"/>
      <c r="D35" s="190"/>
      <c r="E35" s="190"/>
      <c r="F35" s="190"/>
      <c r="G35" s="190"/>
      <c r="H35" s="190"/>
      <c r="I35" s="190"/>
      <c r="J35" s="19"/>
      <c r="K35" s="19"/>
    </row>
    <row r="36" spans="3:11">
      <c r="C36" s="190"/>
      <c r="D36" s="190"/>
      <c r="E36" s="190"/>
      <c r="F36" s="190"/>
      <c r="G36" s="190"/>
      <c r="H36" s="190"/>
      <c r="I36" s="190"/>
      <c r="J36" s="19"/>
      <c r="K36" s="19"/>
    </row>
    <row r="37" spans="3:11">
      <c r="C37" s="190"/>
      <c r="D37" s="190"/>
      <c r="E37" s="190"/>
      <c r="F37" s="190"/>
      <c r="G37" s="190"/>
      <c r="H37" s="190"/>
      <c r="I37" s="190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view="pageBreakPreview" zoomScale="75" zoomScaleNormal="75" zoomScaleSheetLayoutView="75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00"/>
      <c r="C1" s="200"/>
      <c r="D1" s="200"/>
      <c r="E1" s="200"/>
      <c r="F1" s="200"/>
      <c r="G1" s="200"/>
      <c r="H1" s="200"/>
      <c r="I1" s="200"/>
      <c r="R1" s="221"/>
      <c r="S1" s="221"/>
      <c r="T1" s="221"/>
      <c r="U1" s="221"/>
      <c r="V1" s="221"/>
    </row>
    <row r="2" spans="1:23" ht="25.5" customHeight="1">
      <c r="A2" s="235" t="s">
        <v>72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</row>
    <row r="3" spans="1:23" ht="15.75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</row>
    <row r="4" spans="1:23" ht="28.5" customHeight="1" thickBot="1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</row>
    <row r="5" spans="1:23" ht="20.25" customHeight="1">
      <c r="A5" s="251" t="s">
        <v>26</v>
      </c>
      <c r="B5" s="212" t="s">
        <v>41</v>
      </c>
      <c r="C5" s="215" t="s">
        <v>61</v>
      </c>
      <c r="D5" s="216"/>
      <c r="E5" s="216"/>
      <c r="F5" s="216"/>
      <c r="G5" s="217"/>
      <c r="H5" s="225" t="s">
        <v>0</v>
      </c>
      <c r="I5" s="226"/>
      <c r="J5" s="229" t="s">
        <v>57</v>
      </c>
      <c r="K5" s="230"/>
      <c r="L5" s="230"/>
      <c r="M5" s="230"/>
      <c r="N5" s="230"/>
      <c r="O5" s="230"/>
      <c r="P5" s="230"/>
      <c r="Q5" s="230"/>
      <c r="R5" s="230"/>
      <c r="S5" s="230"/>
      <c r="T5" s="231"/>
      <c r="U5" s="246" t="s">
        <v>55</v>
      </c>
      <c r="V5" s="247"/>
    </row>
    <row r="6" spans="1:23" ht="93.75" customHeight="1">
      <c r="A6" s="252"/>
      <c r="B6" s="213"/>
      <c r="C6" s="218"/>
      <c r="D6" s="219"/>
      <c r="E6" s="219"/>
      <c r="F6" s="219"/>
      <c r="G6" s="220"/>
      <c r="H6" s="227"/>
      <c r="I6" s="228"/>
      <c r="J6" s="255" t="s">
        <v>81</v>
      </c>
      <c r="K6" s="256"/>
      <c r="L6" s="256"/>
      <c r="M6" s="256"/>
      <c r="N6" s="256"/>
      <c r="O6" s="256"/>
      <c r="P6" s="254"/>
      <c r="Q6" s="201" t="s">
        <v>54</v>
      </c>
      <c r="R6" s="254"/>
      <c r="S6" s="201" t="s">
        <v>0</v>
      </c>
      <c r="T6" s="202"/>
      <c r="U6" s="248"/>
      <c r="V6" s="249"/>
      <c r="W6" t="s">
        <v>58</v>
      </c>
    </row>
    <row r="7" spans="1:23" ht="15.75" customHeight="1">
      <c r="A7" s="252"/>
      <c r="B7" s="213"/>
      <c r="C7" s="206">
        <v>2024</v>
      </c>
      <c r="D7" s="222" t="s">
        <v>1</v>
      </c>
      <c r="E7" s="222">
        <v>2025</v>
      </c>
      <c r="F7" s="203" t="s">
        <v>1</v>
      </c>
      <c r="G7" s="222" t="s">
        <v>38</v>
      </c>
      <c r="H7" s="203" t="s">
        <v>37</v>
      </c>
      <c r="I7" s="241" t="s">
        <v>1</v>
      </c>
      <c r="J7" s="206">
        <v>2024</v>
      </c>
      <c r="K7" s="222" t="s">
        <v>1</v>
      </c>
      <c r="L7" s="222">
        <v>2025</v>
      </c>
      <c r="M7" s="222" t="s">
        <v>1</v>
      </c>
      <c r="N7" s="237" t="s">
        <v>35</v>
      </c>
      <c r="O7" s="250"/>
      <c r="P7" s="238"/>
      <c r="Q7" s="222">
        <v>2024</v>
      </c>
      <c r="R7" s="222">
        <v>2025</v>
      </c>
      <c r="S7" s="203" t="s">
        <v>37</v>
      </c>
      <c r="T7" s="209" t="s">
        <v>1</v>
      </c>
      <c r="U7" s="232" t="s">
        <v>85</v>
      </c>
      <c r="V7" s="257" t="s">
        <v>28</v>
      </c>
    </row>
    <row r="8" spans="1:23" ht="18" customHeight="1">
      <c r="A8" s="252"/>
      <c r="B8" s="213"/>
      <c r="C8" s="207"/>
      <c r="D8" s="223"/>
      <c r="E8" s="223"/>
      <c r="F8" s="204"/>
      <c r="G8" s="223"/>
      <c r="H8" s="204"/>
      <c r="I8" s="242"/>
      <c r="J8" s="207"/>
      <c r="K8" s="223"/>
      <c r="L8" s="223"/>
      <c r="M8" s="223"/>
      <c r="N8" s="244" t="s">
        <v>29</v>
      </c>
      <c r="O8" s="237" t="s">
        <v>36</v>
      </c>
      <c r="P8" s="238"/>
      <c r="Q8" s="223"/>
      <c r="R8" s="223"/>
      <c r="S8" s="204"/>
      <c r="T8" s="210"/>
      <c r="U8" s="233"/>
      <c r="V8" s="258"/>
    </row>
    <row r="9" spans="1:23" ht="30.75" customHeight="1">
      <c r="A9" s="252"/>
      <c r="B9" s="213"/>
      <c r="C9" s="208"/>
      <c r="D9" s="224"/>
      <c r="E9" s="224"/>
      <c r="F9" s="205"/>
      <c r="G9" s="224"/>
      <c r="H9" s="205"/>
      <c r="I9" s="243"/>
      <c r="J9" s="208"/>
      <c r="K9" s="224"/>
      <c r="L9" s="224"/>
      <c r="M9" s="224"/>
      <c r="N9" s="245"/>
      <c r="O9" s="17" t="s">
        <v>30</v>
      </c>
      <c r="P9" s="17" t="s">
        <v>31</v>
      </c>
      <c r="Q9" s="224"/>
      <c r="R9" s="224"/>
      <c r="S9" s="205"/>
      <c r="T9" s="211"/>
      <c r="U9" s="234"/>
      <c r="V9" s="259"/>
    </row>
    <row r="10" spans="1:23" ht="15" customHeight="1" thickBot="1">
      <c r="A10" s="253"/>
      <c r="B10" s="214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2</v>
      </c>
      <c r="D11" s="15">
        <v>6.1162079510703364E-3</v>
      </c>
      <c r="E11" s="16">
        <v>1</v>
      </c>
      <c r="F11" s="15">
        <v>2.8653295128939827E-3</v>
      </c>
      <c r="G11" s="16">
        <v>0</v>
      </c>
      <c r="H11" s="16">
        <v>-1</v>
      </c>
      <c r="I11" s="98">
        <v>-0.5</v>
      </c>
      <c r="J11" s="102">
        <v>6</v>
      </c>
      <c r="K11" s="13">
        <v>2.3752969121140144E-3</v>
      </c>
      <c r="L11" s="14">
        <v>1</v>
      </c>
      <c r="M11" s="13">
        <v>4.8875855327468231E-4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-5</v>
      </c>
      <c r="T11" s="103">
        <v>-0.83333333333333337</v>
      </c>
      <c r="U11" s="83">
        <v>2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1</v>
      </c>
      <c r="D12" s="15">
        <v>3.4246575342465752E-3</v>
      </c>
      <c r="E12" s="16">
        <v>3</v>
      </c>
      <c r="F12" s="15">
        <v>9.4043887147335428E-3</v>
      </c>
      <c r="G12" s="16">
        <v>0</v>
      </c>
      <c r="H12" s="16">
        <v>2</v>
      </c>
      <c r="I12" s="98">
        <v>2</v>
      </c>
      <c r="J12" s="102">
        <v>1</v>
      </c>
      <c r="K12" s="13">
        <v>6.8073519400953025E-4</v>
      </c>
      <c r="L12" s="14">
        <v>2</v>
      </c>
      <c r="M12" s="13">
        <v>1.557632398753894E-3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1</v>
      </c>
      <c r="T12" s="103">
        <v>1</v>
      </c>
      <c r="U12" s="83">
        <v>5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11</v>
      </c>
      <c r="D13" s="15">
        <v>1.2154696132596685E-2</v>
      </c>
      <c r="E13" s="16">
        <v>8</v>
      </c>
      <c r="F13" s="15">
        <v>7.9840319361277438E-3</v>
      </c>
      <c r="G13" s="16">
        <v>0</v>
      </c>
      <c r="H13" s="16">
        <v>-3</v>
      </c>
      <c r="I13" s="98">
        <v>-0.27272727272727271</v>
      </c>
      <c r="J13" s="102">
        <v>12</v>
      </c>
      <c r="K13" s="13">
        <v>1.6174686615446825E-3</v>
      </c>
      <c r="L13" s="14">
        <v>9</v>
      </c>
      <c r="M13" s="13">
        <v>1.3776213072095515E-3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-3</v>
      </c>
      <c r="T13" s="103">
        <v>-0.25</v>
      </c>
      <c r="U13" s="83">
        <v>17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3</v>
      </c>
      <c r="D14" s="15">
        <v>7.1258907363420431E-3</v>
      </c>
      <c r="E14" s="16">
        <v>0</v>
      </c>
      <c r="F14" s="15">
        <v>0</v>
      </c>
      <c r="G14" s="16">
        <v>0</v>
      </c>
      <c r="H14" s="16">
        <v>-3</v>
      </c>
      <c r="I14" s="98">
        <v>-1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0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5</v>
      </c>
      <c r="D15" s="15">
        <v>1.3297872340425532E-2</v>
      </c>
      <c r="E15" s="16">
        <v>6</v>
      </c>
      <c r="F15" s="15">
        <v>1.4018691588785047E-2</v>
      </c>
      <c r="G15" s="16">
        <v>0</v>
      </c>
      <c r="H15" s="16">
        <v>1</v>
      </c>
      <c r="I15" s="98">
        <v>0.2</v>
      </c>
      <c r="J15" s="102">
        <v>6</v>
      </c>
      <c r="K15" s="13">
        <v>2.4937655860349127E-3</v>
      </c>
      <c r="L15" s="14">
        <v>3</v>
      </c>
      <c r="M15" s="13">
        <v>1.5432098765432098E-3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-3</v>
      </c>
      <c r="T15" s="103">
        <v>-0.5</v>
      </c>
      <c r="U15" s="83">
        <v>9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2</v>
      </c>
      <c r="D16" s="15">
        <v>5.4200542005420054E-3</v>
      </c>
      <c r="E16" s="16">
        <v>2</v>
      </c>
      <c r="F16" s="15">
        <v>5.263157894736842E-3</v>
      </c>
      <c r="G16" s="16">
        <v>0</v>
      </c>
      <c r="H16" s="16">
        <v>0</v>
      </c>
      <c r="I16" s="98">
        <v>0</v>
      </c>
      <c r="J16" s="102">
        <v>2</v>
      </c>
      <c r="K16" s="13">
        <v>8.5616438356164379E-4</v>
      </c>
      <c r="L16" s="14">
        <v>3</v>
      </c>
      <c r="M16" s="13">
        <v>1.4097744360902255E-3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2">
        <v>1</v>
      </c>
      <c r="T16" s="103">
        <v>0.5</v>
      </c>
      <c r="U16" s="83">
        <v>5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0</v>
      </c>
      <c r="D17" s="15">
        <v>0</v>
      </c>
      <c r="E17" s="16">
        <v>3</v>
      </c>
      <c r="F17" s="15">
        <v>1.1278195488721804E-2</v>
      </c>
      <c r="G17" s="16">
        <v>0</v>
      </c>
      <c r="H17" s="16">
        <v>3</v>
      </c>
      <c r="I17" s="98" t="e">
        <v>#DIV/0!</v>
      </c>
      <c r="J17" s="102">
        <v>1</v>
      </c>
      <c r="K17" s="13">
        <v>4.4822949350067237E-4</v>
      </c>
      <c r="L17" s="14">
        <v>5</v>
      </c>
      <c r="M17" s="13">
        <v>2.9239766081871343E-3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4</v>
      </c>
      <c r="T17" s="103">
        <v>4</v>
      </c>
      <c r="U17" s="83">
        <v>8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7</v>
      </c>
      <c r="D18" s="15">
        <v>1.9230769230769232E-2</v>
      </c>
      <c r="E18" s="16">
        <v>5</v>
      </c>
      <c r="F18" s="15">
        <v>1.4044943820224719E-2</v>
      </c>
      <c r="G18" s="16">
        <v>0</v>
      </c>
      <c r="H18" s="16">
        <v>-2</v>
      </c>
      <c r="I18" s="98">
        <v>-0.2857142857142857</v>
      </c>
      <c r="J18" s="102">
        <v>2</v>
      </c>
      <c r="K18" s="13">
        <v>1.968503937007874E-3</v>
      </c>
      <c r="L18" s="14">
        <v>2</v>
      </c>
      <c r="M18" s="13">
        <v>2.176278563656148E-3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0</v>
      </c>
      <c r="T18" s="103">
        <v>0</v>
      </c>
      <c r="U18" s="83">
        <v>7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3</v>
      </c>
      <c r="D19" s="15">
        <v>1.8714909544603868E-3</v>
      </c>
      <c r="E19" s="16">
        <v>3</v>
      </c>
      <c r="F19" s="15">
        <v>2.0775623268698062E-3</v>
      </c>
      <c r="G19" s="16">
        <v>0</v>
      </c>
      <c r="H19" s="16">
        <v>0</v>
      </c>
      <c r="I19" s="98">
        <v>0</v>
      </c>
      <c r="J19" s="102">
        <v>8</v>
      </c>
      <c r="K19" s="13">
        <v>8.5451826532792138E-4</v>
      </c>
      <c r="L19" s="14">
        <v>7</v>
      </c>
      <c r="M19" s="13">
        <v>8.2082551594746722E-4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-1</v>
      </c>
      <c r="T19" s="103">
        <v>-0.125</v>
      </c>
      <c r="U19" s="83">
        <v>10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1</v>
      </c>
      <c r="D20" s="15">
        <v>6.2500000000000003E-3</v>
      </c>
      <c r="E20" s="16">
        <v>2</v>
      </c>
      <c r="F20" s="15">
        <v>1.1560693641618497E-2</v>
      </c>
      <c r="G20" s="16">
        <v>0</v>
      </c>
      <c r="H20" s="16">
        <v>1</v>
      </c>
      <c r="I20" s="98">
        <v>1</v>
      </c>
      <c r="J20" s="102">
        <v>5</v>
      </c>
      <c r="K20" s="13">
        <v>2.4679170779861796E-3</v>
      </c>
      <c r="L20" s="14">
        <v>1</v>
      </c>
      <c r="M20" s="13">
        <v>6.0422960725075529E-4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-4</v>
      </c>
      <c r="T20" s="103">
        <v>-0.8</v>
      </c>
      <c r="U20" s="83">
        <v>3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0</v>
      </c>
      <c r="T21" s="103" t="e">
        <v>#DIV/0!</v>
      </c>
      <c r="U21" s="83">
        <v>0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4</v>
      </c>
      <c r="D22" s="15">
        <v>6.8143100511073255E-3</v>
      </c>
      <c r="E22" s="16">
        <v>4</v>
      </c>
      <c r="F22" s="15">
        <v>6.4308681672025723E-3</v>
      </c>
      <c r="G22" s="16">
        <v>0</v>
      </c>
      <c r="H22" s="16">
        <v>0</v>
      </c>
      <c r="I22" s="98">
        <v>0</v>
      </c>
      <c r="J22" s="102">
        <v>7</v>
      </c>
      <c r="K22" s="13">
        <v>2.5491624180626364E-3</v>
      </c>
      <c r="L22" s="14">
        <v>3</v>
      </c>
      <c r="M22" s="13">
        <v>1.2515644555694619E-3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-4</v>
      </c>
      <c r="T22" s="103">
        <v>-0.5714285714285714</v>
      </c>
      <c r="U22" s="83">
        <v>7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1</v>
      </c>
      <c r="D23" s="15">
        <v>3.8167938931297708E-3</v>
      </c>
      <c r="E23" s="16">
        <v>0</v>
      </c>
      <c r="F23" s="15">
        <v>0</v>
      </c>
      <c r="G23" s="16">
        <v>0</v>
      </c>
      <c r="H23" s="16">
        <v>-1</v>
      </c>
      <c r="I23" s="98">
        <v>-1</v>
      </c>
      <c r="J23" s="102">
        <v>2</v>
      </c>
      <c r="K23" s="13">
        <v>9.9255583126550868E-4</v>
      </c>
      <c r="L23" s="14">
        <v>3</v>
      </c>
      <c r="M23" s="13">
        <v>1.7251293847038527E-3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1</v>
      </c>
      <c r="T23" s="103">
        <v>0.5</v>
      </c>
      <c r="U23" s="83">
        <v>3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7</v>
      </c>
      <c r="D24" s="15">
        <v>9.9009900990099011E-3</v>
      </c>
      <c r="E24" s="16">
        <v>9</v>
      </c>
      <c r="F24" s="15">
        <v>1.227830832196453E-2</v>
      </c>
      <c r="G24" s="16">
        <v>0</v>
      </c>
      <c r="H24" s="16">
        <v>2</v>
      </c>
      <c r="I24" s="98">
        <v>0.2857142857142857</v>
      </c>
      <c r="J24" s="102">
        <v>7</v>
      </c>
      <c r="K24" s="13">
        <v>1.4468788755684168E-3</v>
      </c>
      <c r="L24" s="14">
        <v>3</v>
      </c>
      <c r="M24" s="13">
        <v>6.6874721355327687E-4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-4</v>
      </c>
      <c r="T24" s="103">
        <v>-0.5714285714285714</v>
      </c>
      <c r="U24" s="83">
        <v>12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3</v>
      </c>
      <c r="D25" s="15">
        <v>9.0361445783132526E-3</v>
      </c>
      <c r="E25" s="16">
        <v>2</v>
      </c>
      <c r="F25" s="15">
        <v>5.9701492537313433E-3</v>
      </c>
      <c r="G25" s="16">
        <v>0</v>
      </c>
      <c r="H25" s="16">
        <v>-1</v>
      </c>
      <c r="I25" s="98">
        <v>-0.33333333333333331</v>
      </c>
      <c r="J25" s="102">
        <v>3</v>
      </c>
      <c r="K25" s="13">
        <v>9.5450206808781423E-4</v>
      </c>
      <c r="L25" s="14">
        <v>3</v>
      </c>
      <c r="M25" s="13">
        <v>1.2749681257968552E-3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0</v>
      </c>
      <c r="T25" s="103">
        <v>0</v>
      </c>
      <c r="U25" s="83">
        <v>5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1</v>
      </c>
      <c r="D26" s="15">
        <v>3.4129692832764505E-3</v>
      </c>
      <c r="E26" s="16">
        <v>3</v>
      </c>
      <c r="F26" s="15">
        <v>1.020408163265306E-2</v>
      </c>
      <c r="G26" s="16">
        <v>0</v>
      </c>
      <c r="H26" s="16">
        <v>2</v>
      </c>
      <c r="I26" s="98">
        <v>2</v>
      </c>
      <c r="J26" s="102">
        <v>2</v>
      </c>
      <c r="K26" s="13">
        <v>1.1312217194570137E-3</v>
      </c>
      <c r="L26" s="14">
        <v>1</v>
      </c>
      <c r="M26" s="13">
        <v>7.1530758226037196E-4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-1</v>
      </c>
      <c r="T26" s="103">
        <v>-0.5</v>
      </c>
      <c r="U26" s="83">
        <v>4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9</v>
      </c>
      <c r="D27" s="15">
        <v>2.3316062176165803E-2</v>
      </c>
      <c r="E27" s="16">
        <v>8</v>
      </c>
      <c r="F27" s="15">
        <v>2.3460410557184751E-2</v>
      </c>
      <c r="G27" s="16">
        <v>0</v>
      </c>
      <c r="H27" s="16">
        <v>-1</v>
      </c>
      <c r="I27" s="98">
        <v>-0.1111111111111111</v>
      </c>
      <c r="J27" s="102">
        <v>0</v>
      </c>
      <c r="K27" s="13">
        <v>0</v>
      </c>
      <c r="L27" s="14">
        <v>3</v>
      </c>
      <c r="M27" s="13">
        <v>2.9325513196480938E-3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3</v>
      </c>
      <c r="T27" s="103" t="e">
        <v>#DIV/0!</v>
      </c>
      <c r="U27" s="83">
        <v>11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1</v>
      </c>
      <c r="D28" s="15">
        <v>4.2735042735042739E-3</v>
      </c>
      <c r="E28" s="16">
        <v>0</v>
      </c>
      <c r="F28" s="15">
        <v>0</v>
      </c>
      <c r="G28" s="16">
        <v>0</v>
      </c>
      <c r="H28" s="16">
        <v>-1</v>
      </c>
      <c r="I28" s="98">
        <v>-1</v>
      </c>
      <c r="J28" s="102">
        <v>2</v>
      </c>
      <c r="K28" s="13">
        <v>1.8501387604070306E-3</v>
      </c>
      <c r="L28" s="14">
        <v>1</v>
      </c>
      <c r="M28" s="13">
        <v>1.1933174224343676E-3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-1</v>
      </c>
      <c r="T28" s="103">
        <v>-0.5</v>
      </c>
      <c r="U28" s="83">
        <v>1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4</v>
      </c>
      <c r="D29" s="15">
        <v>5.3547523427041497E-3</v>
      </c>
      <c r="E29" s="16">
        <v>10</v>
      </c>
      <c r="F29" s="15">
        <v>1.1025358324145534E-2</v>
      </c>
      <c r="G29" s="16">
        <v>0</v>
      </c>
      <c r="H29" s="16">
        <v>6</v>
      </c>
      <c r="I29" s="98">
        <v>1.5</v>
      </c>
      <c r="J29" s="102">
        <v>5</v>
      </c>
      <c r="K29" s="13">
        <v>1.0231225700838961E-3</v>
      </c>
      <c r="L29" s="14">
        <v>3</v>
      </c>
      <c r="M29" s="13">
        <v>7.2411296162201298E-4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-2</v>
      </c>
      <c r="T29" s="103">
        <v>-0.4</v>
      </c>
      <c r="U29" s="83">
        <v>13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1</v>
      </c>
      <c r="D30" s="15">
        <v>5.4644808743169399E-3</v>
      </c>
      <c r="E30" s="16">
        <v>0</v>
      </c>
      <c r="F30" s="15">
        <v>0</v>
      </c>
      <c r="G30" s="16">
        <v>0</v>
      </c>
      <c r="H30" s="16">
        <v>-1</v>
      </c>
      <c r="I30" s="98">
        <v>-1</v>
      </c>
      <c r="J30" s="102">
        <v>0</v>
      </c>
      <c r="K30" s="13">
        <v>0</v>
      </c>
      <c r="L30" s="14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 t="e">
        <v>#DIV/0!</v>
      </c>
      <c r="U30" s="83">
        <v>0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4</v>
      </c>
      <c r="D31" s="15">
        <v>1.0362694300518135E-2</v>
      </c>
      <c r="E31" s="16">
        <v>0</v>
      </c>
      <c r="F31" s="15">
        <v>0</v>
      </c>
      <c r="G31" s="16">
        <v>0</v>
      </c>
      <c r="H31" s="16">
        <v>-4</v>
      </c>
      <c r="I31" s="98">
        <v>-1</v>
      </c>
      <c r="J31" s="102">
        <v>4</v>
      </c>
      <c r="K31" s="13">
        <v>2.6041666666666665E-3</v>
      </c>
      <c r="L31" s="14">
        <v>2</v>
      </c>
      <c r="M31" s="13">
        <v>1.6103059581320451E-3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-2</v>
      </c>
      <c r="T31" s="103">
        <v>-0.5</v>
      </c>
      <c r="U31" s="83">
        <v>2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2</v>
      </c>
      <c r="D32" s="15">
        <v>6.8965517241379309E-3</v>
      </c>
      <c r="E32" s="16">
        <v>3</v>
      </c>
      <c r="F32" s="15">
        <v>1.0869565217391304E-2</v>
      </c>
      <c r="G32" s="16">
        <v>0</v>
      </c>
      <c r="H32" s="16">
        <v>1</v>
      </c>
      <c r="I32" s="98">
        <v>0.5</v>
      </c>
      <c r="J32" s="102">
        <v>8</v>
      </c>
      <c r="K32" s="13">
        <v>3.4231921266581087E-3</v>
      </c>
      <c r="L32" s="14">
        <v>6</v>
      </c>
      <c r="M32" s="13">
        <v>3.472222222222222E-3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-2</v>
      </c>
      <c r="T32" s="103">
        <v>-0.25</v>
      </c>
      <c r="U32" s="83">
        <v>9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4</v>
      </c>
      <c r="D33" s="15">
        <v>1.384083044982699E-2</v>
      </c>
      <c r="E33" s="16">
        <v>0</v>
      </c>
      <c r="F33" s="15">
        <v>0</v>
      </c>
      <c r="G33" s="16">
        <v>0</v>
      </c>
      <c r="H33" s="16">
        <v>-4</v>
      </c>
      <c r="I33" s="98">
        <v>-1</v>
      </c>
      <c r="J33" s="102">
        <v>0</v>
      </c>
      <c r="K33" s="13">
        <v>0</v>
      </c>
      <c r="L33" s="14">
        <v>4</v>
      </c>
      <c r="M33" s="13">
        <v>4.7789725209080045E-3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4</v>
      </c>
      <c r="T33" s="103" t="e">
        <v>#DIV/0!</v>
      </c>
      <c r="U33" s="83">
        <v>4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6</v>
      </c>
      <c r="D34" s="87">
        <v>2.3076923076923078E-2</v>
      </c>
      <c r="E34" s="85">
        <v>4</v>
      </c>
      <c r="F34" s="87">
        <v>1.4545454545454545E-2</v>
      </c>
      <c r="G34" s="85">
        <v>0</v>
      </c>
      <c r="H34" s="85">
        <v>-2</v>
      </c>
      <c r="I34" s="100">
        <v>-0.33333333333333331</v>
      </c>
      <c r="J34" s="104">
        <v>8</v>
      </c>
      <c r="K34" s="92">
        <v>4.5610034207525657E-3</v>
      </c>
      <c r="L34" s="90">
        <v>5</v>
      </c>
      <c r="M34" s="92">
        <v>3.7821482602118004E-3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-3</v>
      </c>
      <c r="T34" s="105">
        <v>-0.375</v>
      </c>
      <c r="U34" s="84">
        <v>9</v>
      </c>
      <c r="V34" s="82">
        <v>0</v>
      </c>
    </row>
    <row r="35" spans="1:22" ht="20.25" thickBot="1">
      <c r="A35" s="239" t="s">
        <v>40</v>
      </c>
      <c r="B35" s="240"/>
      <c r="C35" s="86">
        <v>82</v>
      </c>
      <c r="D35" s="88">
        <v>8.0740448995667586E-3</v>
      </c>
      <c r="E35" s="86">
        <v>76</v>
      </c>
      <c r="F35" s="88">
        <v>7.5240075240075241E-3</v>
      </c>
      <c r="G35" s="86">
        <v>0</v>
      </c>
      <c r="H35" s="86">
        <v>-6</v>
      </c>
      <c r="I35" s="89">
        <v>-7.3170731707317069E-2</v>
      </c>
      <c r="J35" s="91">
        <v>91</v>
      </c>
      <c r="K35" s="93">
        <v>1.5240073018371824E-3</v>
      </c>
      <c r="L35" s="91">
        <v>70</v>
      </c>
      <c r="M35" s="93">
        <v>1.4188422247446084E-3</v>
      </c>
      <c r="N35" s="91">
        <v>1</v>
      </c>
      <c r="O35" s="91">
        <v>0</v>
      </c>
      <c r="P35" s="91">
        <v>0</v>
      </c>
      <c r="Q35" s="91">
        <v>1</v>
      </c>
      <c r="R35" s="91">
        <v>0</v>
      </c>
      <c r="S35" s="91">
        <v>-21</v>
      </c>
      <c r="T35" s="93">
        <v>-0.23076923076923078</v>
      </c>
      <c r="U35" s="101">
        <v>146</v>
      </c>
      <c r="V35" s="95">
        <v>1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SheetLayoutView="10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W18" sqref="W18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63" t="s">
        <v>87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25" s="1" customFormat="1" ht="81.75" customHeight="1">
      <c r="A2" s="267" t="s">
        <v>44</v>
      </c>
      <c r="B2" s="268"/>
      <c r="C2" s="271" t="s">
        <v>62</v>
      </c>
      <c r="D2" s="272"/>
      <c r="E2" s="272"/>
      <c r="F2" s="273"/>
      <c r="G2" s="264" t="s">
        <v>63</v>
      </c>
      <c r="H2" s="265"/>
      <c r="I2" s="271" t="s">
        <v>64</v>
      </c>
      <c r="J2" s="272"/>
      <c r="K2" s="272"/>
      <c r="L2" s="273"/>
      <c r="M2" s="264" t="s">
        <v>63</v>
      </c>
      <c r="N2" s="265"/>
      <c r="O2" s="266" t="s">
        <v>65</v>
      </c>
      <c r="P2" s="265"/>
    </row>
    <row r="3" spans="1:25" ht="22.5" customHeight="1">
      <c r="A3" s="269"/>
      <c r="B3" s="270"/>
      <c r="C3" s="119">
        <v>2024</v>
      </c>
      <c r="D3" s="120" t="s">
        <v>1</v>
      </c>
      <c r="E3" s="121">
        <v>2025</v>
      </c>
      <c r="F3" s="122" t="s">
        <v>1</v>
      </c>
      <c r="G3" s="123" t="s">
        <v>37</v>
      </c>
      <c r="H3" s="124" t="s">
        <v>1</v>
      </c>
      <c r="I3" s="125">
        <v>2024</v>
      </c>
      <c r="J3" s="120" t="s">
        <v>1</v>
      </c>
      <c r="K3" s="121">
        <v>2025</v>
      </c>
      <c r="L3" s="122" t="s">
        <v>1</v>
      </c>
      <c r="M3" s="123" t="s">
        <v>37</v>
      </c>
      <c r="N3" s="126" t="s">
        <v>1</v>
      </c>
      <c r="O3" s="125">
        <v>2024</v>
      </c>
      <c r="P3" s="127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17">
        <v>1</v>
      </c>
      <c r="B4" s="128" t="s">
        <v>20</v>
      </c>
      <c r="C4" s="274">
        <v>5</v>
      </c>
      <c r="D4" s="275">
        <v>1.783166904422254E-3</v>
      </c>
      <c r="E4" s="276">
        <v>1</v>
      </c>
      <c r="F4" s="275">
        <f>E4/Q4</f>
        <v>4.0700040700040698E-4</v>
      </c>
      <c r="G4" s="277">
        <f>E4-C4</f>
        <v>-4</v>
      </c>
      <c r="H4" s="278">
        <f>G4/C4</f>
        <v>-0.8</v>
      </c>
      <c r="I4" s="274">
        <v>5</v>
      </c>
      <c r="J4" s="275">
        <v>1.783166904422254E-3</v>
      </c>
      <c r="K4" s="277">
        <v>1</v>
      </c>
      <c r="L4" s="275">
        <f>K4/Q4</f>
        <v>4.0700040700040698E-4</v>
      </c>
      <c r="M4" s="277">
        <f>K4-I4</f>
        <v>-4</v>
      </c>
      <c r="N4" s="108">
        <f>M4/I4</f>
        <v>-0.8</v>
      </c>
      <c r="O4" s="274">
        <v>0</v>
      </c>
      <c r="P4" s="279">
        <v>0</v>
      </c>
      <c r="Q4" s="141">
        <f>[1]Громад_Виправ!C8+[1]Громад_Виправ!M8+[1]Звільн_з_випр_УДЗ_і_Розш!C9+[1]Позб_права!C8+'[1]Пробаційний нагляд'!C8</f>
        <v>2457</v>
      </c>
      <c r="R4" s="295"/>
      <c r="S4" s="129"/>
      <c r="T4" s="130"/>
    </row>
    <row r="5" spans="1:25" s="18" customFormat="1" ht="21" customHeight="1">
      <c r="A5" s="117">
        <v>2</v>
      </c>
      <c r="B5" s="128" t="s">
        <v>2</v>
      </c>
      <c r="C5" s="274">
        <v>5</v>
      </c>
      <c r="D5" s="275">
        <v>2.8968713789107765E-3</v>
      </c>
      <c r="E5" s="276">
        <v>4</v>
      </c>
      <c r="F5" s="275">
        <f t="shared" ref="F5:F28" si="0">E5/Q5</f>
        <v>2.4922118380062306E-3</v>
      </c>
      <c r="G5" s="277">
        <f t="shared" ref="G5:G28" si="1">E5-C5</f>
        <v>-1</v>
      </c>
      <c r="H5" s="278">
        <f t="shared" ref="H5:H27" si="2">G5/C5</f>
        <v>-0.2</v>
      </c>
      <c r="I5" s="274">
        <v>3</v>
      </c>
      <c r="J5" s="275">
        <v>1.7381228273464658E-3</v>
      </c>
      <c r="K5" s="277">
        <v>3</v>
      </c>
      <c r="L5" s="275">
        <f t="shared" ref="L5:L28" si="3">K5/Q5</f>
        <v>1.869158878504673E-3</v>
      </c>
      <c r="M5" s="277">
        <f t="shared" ref="M5:M28" si="4">K5-I5</f>
        <v>0</v>
      </c>
      <c r="N5" s="108">
        <f t="shared" ref="N5:N27" si="5">M5/I5</f>
        <v>0</v>
      </c>
      <c r="O5" s="274">
        <v>0</v>
      </c>
      <c r="P5" s="279">
        <v>0</v>
      </c>
      <c r="Q5" s="141">
        <f>[1]Громад_Виправ!C9+[1]Громад_Виправ!M9+[1]Звільн_з_випр_УДЗ_і_Розш!C10+[1]Позб_права!C9+'[1]Пробаційний нагляд'!C9</f>
        <v>1605</v>
      </c>
      <c r="R5" s="295"/>
      <c r="S5" s="129"/>
      <c r="T5" s="130"/>
    </row>
    <row r="6" spans="1:25" s="18" customFormat="1" ht="21" customHeight="1">
      <c r="A6" s="117">
        <v>3</v>
      </c>
      <c r="B6" s="128" t="s">
        <v>3</v>
      </c>
      <c r="C6" s="274">
        <v>23</v>
      </c>
      <c r="D6" s="275">
        <v>2.8500619578686495E-3</v>
      </c>
      <c r="E6" s="276">
        <v>10</v>
      </c>
      <c r="F6" s="275">
        <f t="shared" si="0"/>
        <v>1.3245033112582781E-3</v>
      </c>
      <c r="G6" s="277">
        <f t="shared" si="1"/>
        <v>-13</v>
      </c>
      <c r="H6" s="278">
        <f t="shared" si="2"/>
        <v>-0.56521739130434778</v>
      </c>
      <c r="I6" s="274">
        <v>16</v>
      </c>
      <c r="J6" s="275">
        <v>1.9826517967781909E-3</v>
      </c>
      <c r="K6" s="277">
        <v>6</v>
      </c>
      <c r="L6" s="275">
        <f t="shared" si="3"/>
        <v>7.9470198675496689E-4</v>
      </c>
      <c r="M6" s="277">
        <f t="shared" si="4"/>
        <v>-10</v>
      </c>
      <c r="N6" s="108">
        <f t="shared" si="5"/>
        <v>-0.625</v>
      </c>
      <c r="O6" s="274">
        <v>0</v>
      </c>
      <c r="P6" s="279">
        <v>0</v>
      </c>
      <c r="Q6" s="141">
        <f>[1]Громад_Виправ!C10+[1]Громад_Виправ!M10+[1]Звільн_з_випр_УДЗ_і_Розш!C11+[1]Позб_права!C10+'[1]Пробаційний нагляд'!C10</f>
        <v>7550</v>
      </c>
      <c r="R6" s="295"/>
      <c r="S6" s="129"/>
      <c r="T6" s="130"/>
    </row>
    <row r="7" spans="1:25" s="18" customFormat="1" ht="21" customHeight="1">
      <c r="A7" s="117">
        <v>4</v>
      </c>
      <c r="B7" s="128" t="s">
        <v>21</v>
      </c>
      <c r="C7" s="274">
        <v>9</v>
      </c>
      <c r="D7" s="275">
        <v>3.8977912516240795E-3</v>
      </c>
      <c r="E7" s="276">
        <v>1</v>
      </c>
      <c r="F7" s="275">
        <f t="shared" si="0"/>
        <v>5.2854122621564484E-4</v>
      </c>
      <c r="G7" s="277">
        <f t="shared" si="1"/>
        <v>-8</v>
      </c>
      <c r="H7" s="278">
        <f t="shared" si="2"/>
        <v>-0.88888888888888884</v>
      </c>
      <c r="I7" s="274">
        <v>5</v>
      </c>
      <c r="J7" s="275">
        <v>2.1654395842355999E-3</v>
      </c>
      <c r="K7" s="277">
        <v>1</v>
      </c>
      <c r="L7" s="275">
        <f t="shared" si="3"/>
        <v>5.2854122621564484E-4</v>
      </c>
      <c r="M7" s="277">
        <f t="shared" si="4"/>
        <v>-4</v>
      </c>
      <c r="N7" s="108">
        <f t="shared" si="5"/>
        <v>-0.8</v>
      </c>
      <c r="O7" s="274">
        <v>0</v>
      </c>
      <c r="P7" s="279">
        <v>0</v>
      </c>
      <c r="Q7" s="141">
        <f>[1]Громад_Виправ!C11+[1]Громад_Виправ!M11+[1]Звільн_з_випр_УДЗ_і_Розш!C12+[1]Позб_права!C11+'[1]Пробаційний нагляд'!C11</f>
        <v>1892</v>
      </c>
      <c r="R7" s="295"/>
      <c r="S7" s="129"/>
      <c r="T7" s="131"/>
    </row>
    <row r="8" spans="1:25" s="18" customFormat="1" ht="21" customHeight="1">
      <c r="A8" s="117">
        <v>5</v>
      </c>
      <c r="B8" s="128" t="s">
        <v>4</v>
      </c>
      <c r="C8" s="274">
        <v>3</v>
      </c>
      <c r="D8" s="275">
        <v>1.1156563778356265E-3</v>
      </c>
      <c r="E8" s="276">
        <v>2</v>
      </c>
      <c r="F8" s="275">
        <f t="shared" si="0"/>
        <v>8.1037277147487841E-4</v>
      </c>
      <c r="G8" s="277">
        <f>E8-C8</f>
        <v>-1</v>
      </c>
      <c r="H8" s="278">
        <f t="shared" si="2"/>
        <v>-0.33333333333333331</v>
      </c>
      <c r="I8" s="274">
        <v>2</v>
      </c>
      <c r="J8" s="275">
        <v>7.4377091855708439E-4</v>
      </c>
      <c r="K8" s="277">
        <v>2</v>
      </c>
      <c r="L8" s="275">
        <f t="shared" si="3"/>
        <v>8.1037277147487841E-4</v>
      </c>
      <c r="M8" s="277">
        <f t="shared" si="4"/>
        <v>0</v>
      </c>
      <c r="N8" s="108">
        <f t="shared" si="5"/>
        <v>0</v>
      </c>
      <c r="O8" s="274">
        <v>0</v>
      </c>
      <c r="P8" s="279">
        <v>0</v>
      </c>
      <c r="Q8" s="141">
        <f>[1]Громад_Виправ!C12+[1]Громад_Виправ!M12+[1]Звільн_з_випр_УДЗ_і_Розш!C13+[1]Позб_права!C12+'[1]Пробаційний нагляд'!C12</f>
        <v>2468</v>
      </c>
      <c r="R8" s="295"/>
      <c r="S8" s="129"/>
      <c r="T8" s="130"/>
    </row>
    <row r="9" spans="1:25" s="18" customFormat="1" ht="21" customHeight="1">
      <c r="A9" s="117">
        <v>6</v>
      </c>
      <c r="B9" s="128" t="s">
        <v>5</v>
      </c>
      <c r="C9" s="274">
        <v>6</v>
      </c>
      <c r="D9" s="275">
        <v>2.3762376237623762E-3</v>
      </c>
      <c r="E9" s="276">
        <v>1</v>
      </c>
      <c r="F9" s="275">
        <f t="shared" si="0"/>
        <v>4.3215211754537599E-4</v>
      </c>
      <c r="G9" s="277">
        <f t="shared" si="1"/>
        <v>-5</v>
      </c>
      <c r="H9" s="278">
        <f t="shared" si="2"/>
        <v>-0.83333333333333337</v>
      </c>
      <c r="I9" s="274">
        <v>5</v>
      </c>
      <c r="J9" s="275">
        <v>1.9801980198019802E-3</v>
      </c>
      <c r="K9" s="277">
        <v>1</v>
      </c>
      <c r="L9" s="275">
        <f t="shared" si="3"/>
        <v>4.3215211754537599E-4</v>
      </c>
      <c r="M9" s="277">
        <f t="shared" si="4"/>
        <v>-4</v>
      </c>
      <c r="N9" s="108">
        <f t="shared" si="5"/>
        <v>-0.8</v>
      </c>
      <c r="O9" s="274">
        <v>0</v>
      </c>
      <c r="P9" s="279">
        <v>0</v>
      </c>
      <c r="Q9" s="141">
        <f>[1]Громад_Виправ!C13+[1]Громад_Виправ!M13+[1]Звільн_з_випр_УДЗ_і_Розш!C14+[1]Позб_права!C13+'[1]Пробаційний нагляд'!C13</f>
        <v>2314</v>
      </c>
      <c r="R9" s="295"/>
      <c r="S9" s="129"/>
      <c r="T9" s="130"/>
    </row>
    <row r="10" spans="1:25" s="18" customFormat="1" ht="21" customHeight="1">
      <c r="A10" s="117">
        <v>7</v>
      </c>
      <c r="B10" s="128" t="s">
        <v>6</v>
      </c>
      <c r="C10" s="274">
        <v>9</v>
      </c>
      <c r="D10" s="275">
        <v>3.577106518282989E-3</v>
      </c>
      <c r="E10" s="276">
        <v>1</v>
      </c>
      <c r="F10" s="275">
        <f t="shared" si="0"/>
        <v>4.9554013875123884E-4</v>
      </c>
      <c r="G10" s="277">
        <f t="shared" si="1"/>
        <v>-8</v>
      </c>
      <c r="H10" s="278">
        <f t="shared" si="2"/>
        <v>-0.88888888888888884</v>
      </c>
      <c r="I10" s="274">
        <v>8</v>
      </c>
      <c r="J10" s="275">
        <v>3.1796502384737681E-3</v>
      </c>
      <c r="K10" s="277">
        <v>1</v>
      </c>
      <c r="L10" s="275">
        <f t="shared" si="3"/>
        <v>4.9554013875123884E-4</v>
      </c>
      <c r="M10" s="277">
        <f t="shared" si="4"/>
        <v>-7</v>
      </c>
      <c r="N10" s="108">
        <f t="shared" si="5"/>
        <v>-0.875</v>
      </c>
      <c r="O10" s="274">
        <v>0</v>
      </c>
      <c r="P10" s="279">
        <v>0</v>
      </c>
      <c r="Q10" s="141">
        <f>[1]Громад_Виправ!C14+[1]Громад_Виправ!M14+[1]Звільн_з_випр_УДЗ_і_Розш!C15+[1]Позб_права!C14+'[1]Пробаційний нагляд'!C14</f>
        <v>2018</v>
      </c>
      <c r="R10" s="295"/>
      <c r="S10" s="129"/>
      <c r="T10" s="130"/>
      <c r="X10" s="18" t="s">
        <v>60</v>
      </c>
    </row>
    <row r="11" spans="1:25" s="18" customFormat="1" ht="21" customHeight="1">
      <c r="A11" s="117">
        <v>8</v>
      </c>
      <c r="B11" s="128" t="s">
        <v>22</v>
      </c>
      <c r="C11" s="274">
        <v>11</v>
      </c>
      <c r="D11" s="275">
        <v>8.2397003745318352E-3</v>
      </c>
      <c r="E11" s="276">
        <v>15</v>
      </c>
      <c r="F11" s="275">
        <f t="shared" si="0"/>
        <v>1.1380880121396054E-2</v>
      </c>
      <c r="G11" s="277">
        <f t="shared" si="1"/>
        <v>4</v>
      </c>
      <c r="H11" s="278">
        <f t="shared" si="2"/>
        <v>0.36363636363636365</v>
      </c>
      <c r="I11" s="274">
        <v>9</v>
      </c>
      <c r="J11" s="275">
        <v>6.7415730337078653E-3</v>
      </c>
      <c r="K11" s="277">
        <v>6</v>
      </c>
      <c r="L11" s="275">
        <f t="shared" si="3"/>
        <v>4.552352048558422E-3</v>
      </c>
      <c r="M11" s="277">
        <f t="shared" si="4"/>
        <v>-3</v>
      </c>
      <c r="N11" s="108">
        <f t="shared" si="5"/>
        <v>-0.33333333333333331</v>
      </c>
      <c r="O11" s="274">
        <v>0</v>
      </c>
      <c r="P11" s="279">
        <v>0</v>
      </c>
      <c r="Q11" s="141">
        <f>[1]Громад_Виправ!C15+[1]Громад_Виправ!M15+[1]Звільн_з_випр_УДЗ_і_Розш!C16+[1]Позб_права!C15+'[1]Пробаційний нагляд'!C15</f>
        <v>1318</v>
      </c>
      <c r="R11" s="295"/>
      <c r="S11" s="129"/>
      <c r="T11" s="130"/>
    </row>
    <row r="12" spans="1:25" s="18" customFormat="1" ht="21" customHeight="1">
      <c r="A12" s="117">
        <v>9</v>
      </c>
      <c r="B12" s="128" t="s">
        <v>66</v>
      </c>
      <c r="C12" s="280">
        <v>10</v>
      </c>
      <c r="D12" s="275">
        <v>9.3214019388516034E-4</v>
      </c>
      <c r="E12" s="276">
        <v>9</v>
      </c>
      <c r="F12" s="275">
        <f t="shared" si="0"/>
        <v>8.5583872194750854E-4</v>
      </c>
      <c r="G12" s="277">
        <f t="shared" si="1"/>
        <v>-1</v>
      </c>
      <c r="H12" s="278">
        <f t="shared" si="2"/>
        <v>-0.1</v>
      </c>
      <c r="I12" s="280">
        <v>8</v>
      </c>
      <c r="J12" s="275">
        <v>7.4571215510812821E-4</v>
      </c>
      <c r="K12" s="277">
        <v>8</v>
      </c>
      <c r="L12" s="275">
        <f t="shared" si="3"/>
        <v>7.6074553062000763E-4</v>
      </c>
      <c r="M12" s="277">
        <f t="shared" si="4"/>
        <v>0</v>
      </c>
      <c r="N12" s="108">
        <f t="shared" si="5"/>
        <v>0</v>
      </c>
      <c r="O12" s="280">
        <v>0</v>
      </c>
      <c r="P12" s="279">
        <v>0</v>
      </c>
      <c r="Q12" s="141">
        <f>[1]Громад_Виправ!C16+[1]Громад_Виправ!M16+[1]Звільн_з_випр_УДЗ_і_Розш!C17+[1]Позб_права!C16+'[1]Пробаційний нагляд'!C16</f>
        <v>10516</v>
      </c>
      <c r="R12" s="295"/>
      <c r="S12" s="129"/>
      <c r="T12" s="130"/>
    </row>
    <row r="13" spans="1:25" s="18" customFormat="1" ht="21" customHeight="1">
      <c r="A13" s="117">
        <v>10</v>
      </c>
      <c r="B13" s="128" t="s">
        <v>7</v>
      </c>
      <c r="C13" s="274">
        <v>6</v>
      </c>
      <c r="D13" s="275">
        <v>2.8050490883590462E-3</v>
      </c>
      <c r="E13" s="276">
        <v>1</v>
      </c>
      <c r="F13" s="275">
        <f t="shared" si="0"/>
        <v>5.5218111540585317E-4</v>
      </c>
      <c r="G13" s="277">
        <f t="shared" si="1"/>
        <v>-5</v>
      </c>
      <c r="H13" s="278">
        <f t="shared" si="2"/>
        <v>-0.83333333333333337</v>
      </c>
      <c r="I13" s="274">
        <v>6</v>
      </c>
      <c r="J13" s="275">
        <v>2.8050490883590462E-3</v>
      </c>
      <c r="K13" s="277">
        <v>0</v>
      </c>
      <c r="L13" s="275">
        <f t="shared" si="3"/>
        <v>0</v>
      </c>
      <c r="M13" s="277">
        <f t="shared" si="4"/>
        <v>-6</v>
      </c>
      <c r="N13" s="108">
        <f t="shared" si="5"/>
        <v>-1</v>
      </c>
      <c r="O13" s="274">
        <v>0</v>
      </c>
      <c r="P13" s="279">
        <v>0</v>
      </c>
      <c r="Q13" s="141">
        <f>[1]Громад_Виправ!C17+[1]Громад_Виправ!M17+[1]Звільн_з_випр_УДЗ_і_Розш!C18+[1]Позб_права!C17+'[1]Пробаційний нагляд'!C17</f>
        <v>1811</v>
      </c>
      <c r="R13" s="295"/>
      <c r="S13" s="129"/>
      <c r="T13" s="130"/>
    </row>
    <row r="14" spans="1:25" s="18" customFormat="1" ht="21" customHeight="1">
      <c r="A14" s="117">
        <v>11</v>
      </c>
      <c r="B14" s="128" t="s">
        <v>23</v>
      </c>
      <c r="C14" s="274">
        <v>0</v>
      </c>
      <c r="D14" s="275">
        <v>0</v>
      </c>
      <c r="E14" s="276">
        <v>0</v>
      </c>
      <c r="F14" s="275">
        <f t="shared" si="0"/>
        <v>0</v>
      </c>
      <c r="G14" s="277">
        <f t="shared" si="1"/>
        <v>0</v>
      </c>
      <c r="H14" s="278" t="e">
        <f t="shared" si="2"/>
        <v>#DIV/0!</v>
      </c>
      <c r="I14" s="274">
        <v>0</v>
      </c>
      <c r="J14" s="275">
        <v>0</v>
      </c>
      <c r="K14" s="277">
        <v>0</v>
      </c>
      <c r="L14" s="275">
        <f t="shared" si="3"/>
        <v>0</v>
      </c>
      <c r="M14" s="277">
        <f t="shared" si="4"/>
        <v>0</v>
      </c>
      <c r="N14" s="108" t="e">
        <f t="shared" si="5"/>
        <v>#DIV/0!</v>
      </c>
      <c r="O14" s="274">
        <v>0</v>
      </c>
      <c r="P14" s="279">
        <v>0</v>
      </c>
      <c r="Q14" s="141">
        <f>[1]Громад_Виправ!C18+[1]Громад_Виправ!M18+[1]Звільн_з_випр_УДЗ_і_Розш!C19+[1]Позб_права!C18+'[1]Пробаційний нагляд'!C18</f>
        <v>222</v>
      </c>
      <c r="R14" s="295"/>
      <c r="S14" s="129"/>
      <c r="T14" s="131"/>
    </row>
    <row r="15" spans="1:25" s="18" customFormat="1" ht="21" customHeight="1">
      <c r="A15" s="117">
        <v>12</v>
      </c>
      <c r="B15" s="128" t="s">
        <v>8</v>
      </c>
      <c r="C15" s="274">
        <v>12</v>
      </c>
      <c r="D15" s="275">
        <v>3.7243947858472998E-3</v>
      </c>
      <c r="E15" s="276">
        <v>7</v>
      </c>
      <c r="F15" s="275">
        <f t="shared" si="0"/>
        <v>2.2668393782383418E-3</v>
      </c>
      <c r="G15" s="277">
        <f t="shared" si="1"/>
        <v>-5</v>
      </c>
      <c r="H15" s="278">
        <f t="shared" si="2"/>
        <v>-0.41666666666666669</v>
      </c>
      <c r="I15" s="274">
        <v>8</v>
      </c>
      <c r="J15" s="275">
        <v>2.4829298572315332E-3</v>
      </c>
      <c r="K15" s="277">
        <v>5</v>
      </c>
      <c r="L15" s="275">
        <f t="shared" si="3"/>
        <v>1.6191709844559584E-3</v>
      </c>
      <c r="M15" s="277">
        <f t="shared" si="4"/>
        <v>-3</v>
      </c>
      <c r="N15" s="108">
        <f t="shared" si="5"/>
        <v>-0.375</v>
      </c>
      <c r="O15" s="274">
        <v>0</v>
      </c>
      <c r="P15" s="279">
        <v>2</v>
      </c>
      <c r="Q15" s="141">
        <f>[1]Громад_Виправ!C19+[1]Громад_Виправ!M19+[1]Звільн_з_випр_УДЗ_і_Розш!C20+[1]Позб_права!C19+'[1]Пробаційний нагляд'!C19</f>
        <v>3088</v>
      </c>
      <c r="R15" s="295"/>
      <c r="S15" s="129"/>
      <c r="T15" s="130"/>
    </row>
    <row r="16" spans="1:25" s="18" customFormat="1" ht="21" customHeight="1">
      <c r="A16" s="117">
        <v>13</v>
      </c>
      <c r="B16" s="128" t="s">
        <v>9</v>
      </c>
      <c r="C16" s="274">
        <v>3</v>
      </c>
      <c r="D16" s="275">
        <v>1.3495276653171389E-3</v>
      </c>
      <c r="E16" s="276">
        <v>2</v>
      </c>
      <c r="F16" s="275">
        <f t="shared" si="0"/>
        <v>9.9750623441396502E-4</v>
      </c>
      <c r="G16" s="277">
        <f t="shared" si="1"/>
        <v>-1</v>
      </c>
      <c r="H16" s="278">
        <f t="shared" si="2"/>
        <v>-0.33333333333333331</v>
      </c>
      <c r="I16" s="274">
        <v>2</v>
      </c>
      <c r="J16" s="275">
        <v>8.9968511021142603E-4</v>
      </c>
      <c r="K16" s="277">
        <v>0</v>
      </c>
      <c r="L16" s="275">
        <f t="shared" si="3"/>
        <v>0</v>
      </c>
      <c r="M16" s="277">
        <f t="shared" si="4"/>
        <v>-2</v>
      </c>
      <c r="N16" s="108">
        <f t="shared" si="5"/>
        <v>-1</v>
      </c>
      <c r="O16" s="274">
        <v>0</v>
      </c>
      <c r="P16" s="279">
        <v>0</v>
      </c>
      <c r="Q16" s="141">
        <f>[1]Громад_Виправ!C20+[1]Громад_Виправ!M20+[1]Звільн_з_випр_УДЗ_і_Розш!C21+[1]Позб_права!C20+'[1]Пробаційний нагляд'!C20</f>
        <v>2005</v>
      </c>
      <c r="R16" s="295"/>
      <c r="S16" s="129"/>
      <c r="T16" s="130"/>
    </row>
    <row r="17" spans="1:20" s="18" customFormat="1" ht="21" customHeight="1">
      <c r="A17" s="117">
        <v>14</v>
      </c>
      <c r="B17" s="128" t="s">
        <v>24</v>
      </c>
      <c r="C17" s="274">
        <v>1</v>
      </c>
      <c r="D17" s="275">
        <v>1.8608113137327876E-4</v>
      </c>
      <c r="E17" s="276">
        <v>0</v>
      </c>
      <c r="F17" s="275">
        <f t="shared" si="0"/>
        <v>0</v>
      </c>
      <c r="G17" s="277">
        <f t="shared" si="1"/>
        <v>-1</v>
      </c>
      <c r="H17" s="278">
        <f t="shared" si="2"/>
        <v>-1</v>
      </c>
      <c r="I17" s="274">
        <v>0</v>
      </c>
      <c r="J17" s="275">
        <v>0</v>
      </c>
      <c r="K17" s="277">
        <v>0</v>
      </c>
      <c r="L17" s="275">
        <f t="shared" si="3"/>
        <v>0</v>
      </c>
      <c r="M17" s="277">
        <f t="shared" si="4"/>
        <v>0</v>
      </c>
      <c r="N17" s="108" t="e">
        <f t="shared" si="5"/>
        <v>#DIV/0!</v>
      </c>
      <c r="O17" s="274">
        <v>0</v>
      </c>
      <c r="P17" s="279">
        <v>0</v>
      </c>
      <c r="Q17" s="141">
        <f>[1]Громад_Виправ!C21+[1]Громад_Виправ!M21+[1]Звільн_з_випр_УДЗ_і_Розш!C22+[1]Позб_права!C21+'[1]Пробаційний нагляд'!C21</f>
        <v>5250</v>
      </c>
      <c r="R17" s="295"/>
      <c r="S17" s="129"/>
      <c r="T17" s="130"/>
    </row>
    <row r="18" spans="1:20" s="18" customFormat="1" ht="21" customHeight="1">
      <c r="A18" s="117">
        <v>15</v>
      </c>
      <c r="B18" s="128" t="s">
        <v>10</v>
      </c>
      <c r="C18" s="274">
        <v>16</v>
      </c>
      <c r="D18" s="275">
        <v>4.7365304914150381E-3</v>
      </c>
      <c r="E18" s="276">
        <v>11</v>
      </c>
      <c r="F18" s="275">
        <f t="shared" si="0"/>
        <v>3.9797395079594787E-3</v>
      </c>
      <c r="G18" s="277">
        <f t="shared" si="1"/>
        <v>-5</v>
      </c>
      <c r="H18" s="278">
        <f t="shared" si="2"/>
        <v>-0.3125</v>
      </c>
      <c r="I18" s="274">
        <v>13</v>
      </c>
      <c r="J18" s="275">
        <v>3.8484310242747188E-3</v>
      </c>
      <c r="K18" s="277">
        <v>10</v>
      </c>
      <c r="L18" s="275">
        <f t="shared" si="3"/>
        <v>3.6179450072358899E-3</v>
      </c>
      <c r="M18" s="277">
        <f t="shared" si="4"/>
        <v>-3</v>
      </c>
      <c r="N18" s="108">
        <f t="shared" si="5"/>
        <v>-0.23076923076923078</v>
      </c>
      <c r="O18" s="274">
        <v>0</v>
      </c>
      <c r="P18" s="279">
        <v>0</v>
      </c>
      <c r="Q18" s="141">
        <f>[1]Громад_Виправ!C22+[1]Громад_Виправ!M22+[1]Звільн_з_випр_УДЗ_і_Розш!C23+[1]Позб_права!C22+'[1]Пробаційний нагляд'!C22</f>
        <v>2764</v>
      </c>
      <c r="R18" s="295"/>
      <c r="S18" s="129"/>
      <c r="T18" s="130"/>
    </row>
    <row r="19" spans="1:20" s="18" customFormat="1" ht="21" customHeight="1">
      <c r="A19" s="117">
        <v>16</v>
      </c>
      <c r="B19" s="128" t="s">
        <v>11</v>
      </c>
      <c r="C19" s="274">
        <v>1</v>
      </c>
      <c r="D19" s="275">
        <v>5.099439061703213E-4</v>
      </c>
      <c r="E19" s="276">
        <v>0</v>
      </c>
      <c r="F19" s="275">
        <f t="shared" si="0"/>
        <v>0</v>
      </c>
      <c r="G19" s="277">
        <f t="shared" si="1"/>
        <v>-1</v>
      </c>
      <c r="H19" s="278">
        <f t="shared" si="2"/>
        <v>-1</v>
      </c>
      <c r="I19" s="274">
        <v>0</v>
      </c>
      <c r="J19" s="275">
        <v>0</v>
      </c>
      <c r="K19" s="277">
        <v>0</v>
      </c>
      <c r="L19" s="275">
        <f t="shared" si="3"/>
        <v>0</v>
      </c>
      <c r="M19" s="277">
        <f t="shared" si="4"/>
        <v>0</v>
      </c>
      <c r="N19" s="108" t="e">
        <f t="shared" si="5"/>
        <v>#DIV/0!</v>
      </c>
      <c r="O19" s="274">
        <v>0</v>
      </c>
      <c r="P19" s="279">
        <v>0</v>
      </c>
      <c r="Q19" s="141">
        <f>[1]Громад_Виправ!C23+[1]Громад_Виправ!M23+[1]Звільн_з_випр_УДЗ_і_Розш!C24+[1]Позб_права!C23+'[1]Пробаційний нагляд'!C23</f>
        <v>1638</v>
      </c>
      <c r="R19" s="295"/>
      <c r="S19" s="129"/>
      <c r="T19" s="130"/>
    </row>
    <row r="20" spans="1:20" s="18" customFormat="1" ht="21" customHeight="1">
      <c r="A20" s="117">
        <v>17</v>
      </c>
      <c r="B20" s="128" t="s">
        <v>12</v>
      </c>
      <c r="C20" s="274">
        <v>16</v>
      </c>
      <c r="D20" s="275">
        <v>9.9194048357098569E-3</v>
      </c>
      <c r="E20" s="276">
        <v>9</v>
      </c>
      <c r="F20" s="275">
        <f t="shared" si="0"/>
        <v>5.859375E-3</v>
      </c>
      <c r="G20" s="277">
        <f t="shared" si="1"/>
        <v>-7</v>
      </c>
      <c r="H20" s="278">
        <f t="shared" si="2"/>
        <v>-0.4375</v>
      </c>
      <c r="I20" s="274">
        <v>10</v>
      </c>
      <c r="J20" s="275">
        <v>6.1996280223186612E-3</v>
      </c>
      <c r="K20" s="277">
        <v>7</v>
      </c>
      <c r="L20" s="275">
        <f t="shared" si="3"/>
        <v>4.557291666666667E-3</v>
      </c>
      <c r="M20" s="277">
        <f t="shared" si="4"/>
        <v>-3</v>
      </c>
      <c r="N20" s="108">
        <f t="shared" si="5"/>
        <v>-0.3</v>
      </c>
      <c r="O20" s="274">
        <v>0</v>
      </c>
      <c r="P20" s="279">
        <v>0</v>
      </c>
      <c r="Q20" s="141">
        <f>[1]Громад_Виправ!C25+[1]Громад_Виправ!M25+[1]Звільн_з_випр_УДЗ_і_Розш!C26+[1]Позб_права!C25+'[1]Пробаційний нагляд'!C24</f>
        <v>1536</v>
      </c>
      <c r="R20" s="295"/>
      <c r="S20" s="129"/>
      <c r="T20" s="129"/>
    </row>
    <row r="21" spans="1:20" s="18" customFormat="1" ht="21" customHeight="1">
      <c r="A21" s="117">
        <v>18</v>
      </c>
      <c r="B21" s="128" t="s">
        <v>13</v>
      </c>
      <c r="C21" s="274">
        <v>9</v>
      </c>
      <c r="D21" s="275">
        <v>7.2057646116893519E-3</v>
      </c>
      <c r="E21" s="276">
        <v>5</v>
      </c>
      <c r="F21" s="275">
        <f t="shared" si="0"/>
        <v>4.7846889952153108E-3</v>
      </c>
      <c r="G21" s="277">
        <f t="shared" si="1"/>
        <v>-4</v>
      </c>
      <c r="H21" s="278">
        <f t="shared" si="2"/>
        <v>-0.44444444444444442</v>
      </c>
      <c r="I21" s="274">
        <v>5</v>
      </c>
      <c r="J21" s="275">
        <v>4.0032025620496394E-3</v>
      </c>
      <c r="K21" s="277">
        <v>2</v>
      </c>
      <c r="L21" s="275">
        <f t="shared" si="3"/>
        <v>1.9138755980861245E-3</v>
      </c>
      <c r="M21" s="277">
        <f t="shared" si="4"/>
        <v>-3</v>
      </c>
      <c r="N21" s="108">
        <f t="shared" si="5"/>
        <v>-0.6</v>
      </c>
      <c r="O21" s="274">
        <v>0</v>
      </c>
      <c r="P21" s="279">
        <v>0</v>
      </c>
      <c r="Q21" s="141">
        <f>[1]Громад_Виправ!C26+[1]Громад_Виправ!M26+[1]Звільн_з_випр_УДЗ_і_Розш!C27+[1]Позб_права!C26+'[1]Пробаційний нагляд'!C25</f>
        <v>1045</v>
      </c>
      <c r="R21" s="295"/>
      <c r="S21" s="129"/>
      <c r="T21" s="129"/>
    </row>
    <row r="22" spans="1:20" s="18" customFormat="1" ht="21" customHeight="1">
      <c r="A22" s="117">
        <v>19</v>
      </c>
      <c r="B22" s="128" t="s">
        <v>14</v>
      </c>
      <c r="C22" s="274">
        <v>12</v>
      </c>
      <c r="D22" s="275">
        <v>2.3724792408066431E-3</v>
      </c>
      <c r="E22" s="276">
        <v>2</v>
      </c>
      <c r="F22" s="275">
        <f t="shared" si="0"/>
        <v>4.2826552462526765E-4</v>
      </c>
      <c r="G22" s="277">
        <f t="shared" si="1"/>
        <v>-10</v>
      </c>
      <c r="H22" s="278">
        <f t="shared" si="2"/>
        <v>-0.83333333333333337</v>
      </c>
      <c r="I22" s="274">
        <v>10</v>
      </c>
      <c r="J22" s="275">
        <v>1.9770660340055358E-3</v>
      </c>
      <c r="K22" s="277">
        <v>2</v>
      </c>
      <c r="L22" s="275">
        <f t="shared" si="3"/>
        <v>4.2826552462526765E-4</v>
      </c>
      <c r="M22" s="277">
        <f t="shared" si="4"/>
        <v>-8</v>
      </c>
      <c r="N22" s="108">
        <f t="shared" si="5"/>
        <v>-0.8</v>
      </c>
      <c r="O22" s="274">
        <v>0</v>
      </c>
      <c r="P22" s="279">
        <v>0</v>
      </c>
      <c r="Q22" s="141">
        <f>[1]Громад_Виправ!C27+[1]Громад_Виправ!M27+[1]Звільн_з_випр_УДЗ_і_Розш!C28+[1]Позб_права!C27+'[1]Пробаційний нагляд'!C26</f>
        <v>4670</v>
      </c>
      <c r="R22" s="295"/>
      <c r="S22" s="129"/>
      <c r="T22" s="129"/>
    </row>
    <row r="23" spans="1:20" s="18" customFormat="1" ht="21" customHeight="1">
      <c r="A23" s="117">
        <v>20</v>
      </c>
      <c r="B23" s="128" t="s">
        <v>15</v>
      </c>
      <c r="C23" s="274">
        <v>4</v>
      </c>
      <c r="D23" s="275">
        <v>4.6511627906976744E-3</v>
      </c>
      <c r="E23" s="276">
        <v>4</v>
      </c>
      <c r="F23" s="275">
        <f t="shared" si="0"/>
        <v>4.608294930875576E-3</v>
      </c>
      <c r="G23" s="277">
        <f t="shared" si="1"/>
        <v>0</v>
      </c>
      <c r="H23" s="278">
        <f t="shared" si="2"/>
        <v>0</v>
      </c>
      <c r="I23" s="274">
        <v>3</v>
      </c>
      <c r="J23" s="275">
        <v>3.4883720930232558E-3</v>
      </c>
      <c r="K23" s="277">
        <v>1</v>
      </c>
      <c r="L23" s="275">
        <f t="shared" si="3"/>
        <v>1.152073732718894E-3</v>
      </c>
      <c r="M23" s="277">
        <f t="shared" si="4"/>
        <v>-2</v>
      </c>
      <c r="N23" s="108">
        <f t="shared" si="5"/>
        <v>-0.66666666666666663</v>
      </c>
      <c r="O23" s="274">
        <v>0</v>
      </c>
      <c r="P23" s="279">
        <v>0</v>
      </c>
      <c r="Q23" s="141">
        <f>[1]Громад_Виправ!C28+[1]Громад_Виправ!M28+[1]Звільн_з_випр_УДЗ_і_Розш!C29+[1]Позб_права!C28+'[1]Пробаційний нагляд'!C27</f>
        <v>868</v>
      </c>
      <c r="R23" s="295"/>
      <c r="S23" s="129"/>
      <c r="T23" s="129"/>
    </row>
    <row r="24" spans="1:20" s="18" customFormat="1" ht="21" customHeight="1">
      <c r="A24" s="117">
        <v>21</v>
      </c>
      <c r="B24" s="128" t="s">
        <v>16</v>
      </c>
      <c r="C24" s="274">
        <v>4</v>
      </c>
      <c r="D24" s="275">
        <v>2.1299254526091589E-3</v>
      </c>
      <c r="E24" s="276">
        <v>11</v>
      </c>
      <c r="F24" s="275">
        <f t="shared" si="0"/>
        <v>6.6344993968636915E-3</v>
      </c>
      <c r="G24" s="277">
        <f t="shared" si="1"/>
        <v>7</v>
      </c>
      <c r="H24" s="278">
        <f t="shared" si="2"/>
        <v>1.75</v>
      </c>
      <c r="I24" s="274">
        <v>3</v>
      </c>
      <c r="J24" s="275">
        <v>1.5974440894568689E-3</v>
      </c>
      <c r="K24" s="277">
        <v>8</v>
      </c>
      <c r="L24" s="275">
        <f t="shared" si="3"/>
        <v>4.8250904704463205E-3</v>
      </c>
      <c r="M24" s="277">
        <f t="shared" si="4"/>
        <v>5</v>
      </c>
      <c r="N24" s="108">
        <f t="shared" si="5"/>
        <v>1.6666666666666667</v>
      </c>
      <c r="O24" s="274">
        <v>0</v>
      </c>
      <c r="P24" s="279">
        <v>0</v>
      </c>
      <c r="Q24" s="141">
        <f>[1]Громад_Виправ!C29+[1]Громад_Виправ!M29+[1]Звільн_з_випр_УДЗ_і_Розш!C30+[1]Позб_права!C29+'[1]Пробаційний нагляд'!C28</f>
        <v>1658</v>
      </c>
      <c r="R24" s="295"/>
      <c r="S24" s="129"/>
      <c r="T24" s="129"/>
    </row>
    <row r="25" spans="1:20" s="18" customFormat="1" ht="21" customHeight="1">
      <c r="A25" s="117">
        <v>22</v>
      </c>
      <c r="B25" s="128" t="s">
        <v>17</v>
      </c>
      <c r="C25" s="274">
        <v>10</v>
      </c>
      <c r="D25" s="275">
        <v>3.9093041438623922E-3</v>
      </c>
      <c r="E25" s="276">
        <v>8</v>
      </c>
      <c r="F25" s="275">
        <f t="shared" si="0"/>
        <v>3.9584364176150424E-3</v>
      </c>
      <c r="G25" s="277">
        <f t="shared" si="1"/>
        <v>-2</v>
      </c>
      <c r="H25" s="278">
        <f t="shared" si="2"/>
        <v>-0.2</v>
      </c>
      <c r="I25" s="274">
        <v>6</v>
      </c>
      <c r="J25" s="275">
        <v>2.3455824863174357E-3</v>
      </c>
      <c r="K25" s="277">
        <v>7</v>
      </c>
      <c r="L25" s="275">
        <f t="shared" si="3"/>
        <v>3.4636318654131617E-3</v>
      </c>
      <c r="M25" s="277">
        <f t="shared" si="4"/>
        <v>1</v>
      </c>
      <c r="N25" s="108">
        <f t="shared" si="5"/>
        <v>0.16666666666666666</v>
      </c>
      <c r="O25" s="274">
        <v>0</v>
      </c>
      <c r="P25" s="279">
        <v>0</v>
      </c>
      <c r="Q25" s="141">
        <f>[1]Громад_Виправ!C30+[1]Громад_Виправ!M30+[1]Звільн_з_випр_УДЗ_і_Розш!C31+[1]Позб_права!C30+'[1]Пробаційний нагляд'!C29</f>
        <v>2021</v>
      </c>
      <c r="R25" s="295"/>
      <c r="S25" s="129"/>
      <c r="T25" s="129"/>
    </row>
    <row r="26" spans="1:20" s="18" customFormat="1" ht="21" customHeight="1">
      <c r="A26" s="117">
        <v>23</v>
      </c>
      <c r="B26" s="128" t="s">
        <v>19</v>
      </c>
      <c r="C26" s="281">
        <v>1</v>
      </c>
      <c r="D26" s="282">
        <v>8.5836909871244631E-4</v>
      </c>
      <c r="E26" s="276">
        <v>0</v>
      </c>
      <c r="F26" s="275">
        <f t="shared" si="0"/>
        <v>0</v>
      </c>
      <c r="G26" s="277">
        <f t="shared" si="1"/>
        <v>-1</v>
      </c>
      <c r="H26" s="278">
        <f t="shared" si="2"/>
        <v>-1</v>
      </c>
      <c r="I26" s="281">
        <v>1</v>
      </c>
      <c r="J26" s="282">
        <v>8.5836909871244631E-4</v>
      </c>
      <c r="K26" s="277">
        <v>0</v>
      </c>
      <c r="L26" s="275">
        <f t="shared" si="3"/>
        <v>0</v>
      </c>
      <c r="M26" s="277">
        <f t="shared" si="4"/>
        <v>-1</v>
      </c>
      <c r="N26" s="108">
        <f t="shared" si="5"/>
        <v>-1</v>
      </c>
      <c r="O26" s="281">
        <v>0</v>
      </c>
      <c r="P26" s="279">
        <v>0</v>
      </c>
      <c r="Q26" s="141">
        <f>[1]Громад_Виправ!C31+[1]Громад_Виправ!M31+[1]Звільн_з_випр_УДЗ_і_Розш!C32+[1]Позб_права!C31+'[1]Пробаційний нагляд'!C30</f>
        <v>1062</v>
      </c>
      <c r="R26" s="295"/>
      <c r="S26" s="129"/>
      <c r="T26" s="129"/>
    </row>
    <row r="27" spans="1:20" s="18" customFormat="1" ht="21" customHeight="1" thickBot="1">
      <c r="A27" s="118">
        <v>24</v>
      </c>
      <c r="B27" s="128" t="s">
        <v>18</v>
      </c>
      <c r="C27" s="281">
        <v>15</v>
      </c>
      <c r="D27" s="282">
        <v>7.6647930505876344E-3</v>
      </c>
      <c r="E27" s="283">
        <v>14</v>
      </c>
      <c r="F27" s="275">
        <f t="shared" si="0"/>
        <v>8.1065431383902722E-3</v>
      </c>
      <c r="G27" s="284">
        <f t="shared" si="1"/>
        <v>-1</v>
      </c>
      <c r="H27" s="285">
        <f t="shared" si="2"/>
        <v>-6.6666666666666666E-2</v>
      </c>
      <c r="I27" s="281">
        <v>12</v>
      </c>
      <c r="J27" s="282">
        <v>6.1318344404701075E-3</v>
      </c>
      <c r="K27" s="284">
        <v>13</v>
      </c>
      <c r="L27" s="286">
        <f t="shared" si="3"/>
        <v>7.5275043427909666E-3</v>
      </c>
      <c r="M27" s="284">
        <f t="shared" si="4"/>
        <v>1</v>
      </c>
      <c r="N27" s="108">
        <f t="shared" si="5"/>
        <v>8.3333333333333329E-2</v>
      </c>
      <c r="O27" s="281">
        <v>0</v>
      </c>
      <c r="P27" s="287">
        <v>0</v>
      </c>
      <c r="Q27" s="141">
        <f>[1]Громад_Виправ!C32+[1]Громад_Виправ!M32+[1]Звільн_з_випр_УДЗ_і_Розш!C33+[1]Позб_права!C32+'[1]Пробаційний нагляд'!C31</f>
        <v>1727</v>
      </c>
      <c r="R27" s="295"/>
      <c r="S27" s="129"/>
      <c r="T27" s="129"/>
    </row>
    <row r="28" spans="1:20" ht="21" customHeight="1" thickBot="1">
      <c r="A28" s="260" t="s">
        <v>40</v>
      </c>
      <c r="B28" s="261"/>
      <c r="C28" s="288">
        <v>191</v>
      </c>
      <c r="D28" s="289">
        <v>2.7337655831794695E-3</v>
      </c>
      <c r="E28" s="290">
        <f>SUM(E4:E27)</f>
        <v>118</v>
      </c>
      <c r="F28" s="275">
        <f t="shared" si="0"/>
        <v>1.8581799285073146E-3</v>
      </c>
      <c r="G28" s="290">
        <f t="shared" si="1"/>
        <v>-73</v>
      </c>
      <c r="H28" s="291">
        <f>G28/C28</f>
        <v>-0.38219895287958117</v>
      </c>
      <c r="I28" s="288">
        <v>140</v>
      </c>
      <c r="J28" s="289">
        <v>2.0038072337441137E-3</v>
      </c>
      <c r="K28" s="290">
        <f>SUM(K4:K27)</f>
        <v>84</v>
      </c>
      <c r="L28" s="292">
        <f t="shared" si="3"/>
        <v>1.3227721524967325E-3</v>
      </c>
      <c r="M28" s="293">
        <f t="shared" si="4"/>
        <v>-56</v>
      </c>
      <c r="N28" s="109">
        <f>M28/I28</f>
        <v>-0.4</v>
      </c>
      <c r="O28" s="288">
        <v>0</v>
      </c>
      <c r="P28" s="294">
        <f>SUM(P4:P27)</f>
        <v>2</v>
      </c>
      <c r="Q28" s="141">
        <f>SUM(Q4:Q27)</f>
        <v>63503</v>
      </c>
      <c r="R28" s="296"/>
      <c r="S28" s="132"/>
      <c r="T28" s="129"/>
    </row>
    <row r="29" spans="1:20" ht="21.75" customHeight="1">
      <c r="D29" s="133"/>
      <c r="E29" s="134"/>
      <c r="F29" s="134"/>
      <c r="G29" s="134"/>
      <c r="H29" s="134"/>
      <c r="I29" s="135"/>
      <c r="J29" s="135"/>
      <c r="K29" s="135"/>
      <c r="L29" s="136"/>
      <c r="M29" s="136"/>
      <c r="N29" s="136"/>
      <c r="O29" s="136"/>
      <c r="R29" s="137"/>
    </row>
    <row r="30" spans="1:20" ht="16.5">
      <c r="A30" s="262" t="s">
        <v>60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t="s">
        <v>60</v>
      </c>
      <c r="R30" s="137"/>
    </row>
    <row r="31" spans="1:20" ht="12.75" customHeight="1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t="s">
        <v>60</v>
      </c>
    </row>
    <row r="32" spans="1:20" ht="18.75">
      <c r="A32" s="138"/>
      <c r="B32" s="138"/>
      <c r="C32" s="139"/>
      <c r="D32" s="140"/>
      <c r="E32" s="140"/>
      <c r="F32" s="140"/>
      <c r="G32" s="140"/>
      <c r="H32" s="140"/>
    </row>
    <row r="33" spans="1:3" ht="18.75">
      <c r="A33" s="138"/>
      <c r="B33" s="138"/>
      <c r="C33" s="139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2025-03-05T08:26:58Z</dcterms:modified>
</cp:coreProperties>
</file>