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ВСІ !!!\ОПЕРАТИВНИЙ ЗВІТ\2025\01.07.2025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L27" i="36" s="1"/>
  <c r="N27" i="36"/>
  <c r="M27" i="36"/>
  <c r="G27" i="36"/>
  <c r="H27" i="36" s="1"/>
  <c r="F27" i="36"/>
  <c r="Q26" i="36"/>
  <c r="M26" i="36"/>
  <c r="N26" i="36" s="1"/>
  <c r="L26" i="36"/>
  <c r="G26" i="36"/>
  <c r="H26" i="36" s="1"/>
  <c r="F26" i="36"/>
  <c r="Q25" i="36"/>
  <c r="F25" i="36" s="1"/>
  <c r="M25" i="36"/>
  <c r="N25" i="36" s="1"/>
  <c r="L25" i="36"/>
  <c r="H25" i="36"/>
  <c r="G25" i="36"/>
  <c r="Q24" i="36"/>
  <c r="F24" i="36" s="1"/>
  <c r="N24" i="36"/>
  <c r="M24" i="36"/>
  <c r="H24" i="36"/>
  <c r="G24" i="36"/>
  <c r="Q23" i="36"/>
  <c r="L23" i="36" s="1"/>
  <c r="N23" i="36"/>
  <c r="M23" i="36"/>
  <c r="G23" i="36"/>
  <c r="H23" i="36" s="1"/>
  <c r="F23" i="36"/>
  <c r="Q22" i="36"/>
  <c r="M22" i="36"/>
  <c r="N22" i="36" s="1"/>
  <c r="L22" i="36"/>
  <c r="G22" i="36"/>
  <c r="H22" i="36" s="1"/>
  <c r="F22" i="36"/>
  <c r="Q21" i="36"/>
  <c r="F21" i="36" s="1"/>
  <c r="M21" i="36"/>
  <c r="N21" i="36" s="1"/>
  <c r="L21" i="36"/>
  <c r="H21" i="36"/>
  <c r="G21" i="36"/>
  <c r="Q20" i="36"/>
  <c r="F20" i="36" s="1"/>
  <c r="N20" i="36"/>
  <c r="M20" i="36"/>
  <c r="H20" i="36"/>
  <c r="G20" i="36"/>
  <c r="Q19" i="36"/>
  <c r="L19" i="36" s="1"/>
  <c r="N19" i="36"/>
  <c r="M19" i="36"/>
  <c r="G19" i="36"/>
  <c r="H19" i="36" s="1"/>
  <c r="F19" i="36"/>
  <c r="Q18" i="36"/>
  <c r="M18" i="36"/>
  <c r="N18" i="36" s="1"/>
  <c r="L18" i="36"/>
  <c r="G18" i="36"/>
  <c r="H18" i="36" s="1"/>
  <c r="F18" i="36"/>
  <c r="Q17" i="36"/>
  <c r="F17" i="36" s="1"/>
  <c r="M17" i="36"/>
  <c r="N17" i="36" s="1"/>
  <c r="L17" i="36"/>
  <c r="H17" i="36"/>
  <c r="G17" i="36"/>
  <c r="Q16" i="36"/>
  <c r="F16" i="36" s="1"/>
  <c r="N16" i="36"/>
  <c r="M16" i="36"/>
  <c r="H16" i="36"/>
  <c r="G16" i="36"/>
  <c r="Q15" i="36"/>
  <c r="L15" i="36" s="1"/>
  <c r="N15" i="36"/>
  <c r="M15" i="36"/>
  <c r="G15" i="36"/>
  <c r="H15" i="36" s="1"/>
  <c r="F15" i="36"/>
  <c r="Q14" i="36"/>
  <c r="M14" i="36"/>
  <c r="N14" i="36" s="1"/>
  <c r="L14" i="36"/>
  <c r="G14" i="36"/>
  <c r="H14" i="36" s="1"/>
  <c r="F14" i="36"/>
  <c r="Q13" i="36"/>
  <c r="F13" i="36" s="1"/>
  <c r="M13" i="36"/>
  <c r="N13" i="36" s="1"/>
  <c r="L13" i="36"/>
  <c r="H13" i="36"/>
  <c r="G13" i="36"/>
  <c r="Q12" i="36"/>
  <c r="F12" i="36" s="1"/>
  <c r="N12" i="36"/>
  <c r="M12" i="36"/>
  <c r="H12" i="36"/>
  <c r="G12" i="36"/>
  <c r="Q11" i="36"/>
  <c r="L11" i="36" s="1"/>
  <c r="N11" i="36"/>
  <c r="M11" i="36"/>
  <c r="G11" i="36"/>
  <c r="H11" i="36" s="1"/>
  <c r="F11" i="36"/>
  <c r="Q10" i="36"/>
  <c r="M10" i="36"/>
  <c r="N10" i="36" s="1"/>
  <c r="L10" i="36"/>
  <c r="G10" i="36"/>
  <c r="H10" i="36" s="1"/>
  <c r="F10" i="36"/>
  <c r="Q9" i="36"/>
  <c r="L9" i="36" s="1"/>
  <c r="M9" i="36"/>
  <c r="N9" i="36" s="1"/>
  <c r="H9" i="36"/>
  <c r="G9" i="36"/>
  <c r="Q8" i="36"/>
  <c r="F8" i="36" s="1"/>
  <c r="N8" i="36"/>
  <c r="M8" i="36"/>
  <c r="G8" i="36"/>
  <c r="H8" i="36" s="1"/>
  <c r="Q7" i="36"/>
  <c r="L7" i="36" s="1"/>
  <c r="M7" i="36"/>
  <c r="N7" i="36" s="1"/>
  <c r="G7" i="36"/>
  <c r="H7" i="36" s="1"/>
  <c r="F7" i="36"/>
  <c r="Q6" i="36"/>
  <c r="M6" i="36"/>
  <c r="N6" i="36" s="1"/>
  <c r="L6" i="36"/>
  <c r="G6" i="36"/>
  <c r="H6" i="36" s="1"/>
  <c r="F6" i="36"/>
  <c r="Q5" i="36"/>
  <c r="F5" i="36" s="1"/>
  <c r="M5" i="36"/>
  <c r="N5" i="36" s="1"/>
  <c r="H5" i="36"/>
  <c r="G5" i="36"/>
  <c r="Q4" i="36"/>
  <c r="Q28" i="36" s="1"/>
  <c r="N4" i="36"/>
  <c r="M4" i="36"/>
  <c r="G4" i="36"/>
  <c r="H4" i="36" s="1"/>
  <c r="L28" i="36" l="1"/>
  <c r="F28" i="36"/>
  <c r="L5" i="36"/>
  <c r="L4" i="36"/>
  <c r="L8" i="36"/>
  <c r="F9" i="36"/>
  <c r="L12" i="36"/>
  <c r="L16" i="36"/>
  <c r="L20" i="36"/>
  <c r="L24" i="36"/>
  <c r="F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<sst xmlns="http://schemas.openxmlformats.org/spreadsheetml/2006/main" count="194" uniqueCount="88">
  <si>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</si>
  <si>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</si>
  <si>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</si>
  <si>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</si>
  <si>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</si>
  <si>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</si>
  <si>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</si>
  <si>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</si>
  <si>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</si>
  <si>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</si>
  <si>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</si>
  <si>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</si>
  <si>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</si>
  <si>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</si>
  <si>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</si>
  <si>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</si>
  <si>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</si>
  <si>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</si>
  <si>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</si>
  <si>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</si>
  <si>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</si>
  <si>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</si>
  <si>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</si>
  <si>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</si>
  <si>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</si>
  <si>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</si>
  <si>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</si>
  <si>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</si>
  <si>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</si>
  <si>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</si>
  <si>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</si>
  <si>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</si>
  <si>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</si>
  <si>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</si>
  <si>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</si>
  <si>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</si>
  <si>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</si>
  <si>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</si>
  <si>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</si>
  <si>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</si>
  <si>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</si>
  <si>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</si>
  <si>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</si>
  <si>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</si>
  <si>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</si>
  <si>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</si>
  <si>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</si>
  <si>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</si>
  <si>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</si>
  <si>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</si>
  <si>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</si>
  <si>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</si>
  <si>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</si>
  <si>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</si>
  <si>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</si>
  <si>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</si>
  <si>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</si>
  <si>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</si>
  <si>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</si>
  <si>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</si>
  <si>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</si>
  <si>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</si>
  <si>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</si>
  <si>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</si>
  <si>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</si>
  <si>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</si>
  <si>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</si>
  <si>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</si>
  <si>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</si>
  <si>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</si>
  <si>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</si>
  <si>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</si>
  <si>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</si>
  <si>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</si>
  <si>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</si>
  <si>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</si>
  <si>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</si>
  <si>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</si>
  <si>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</si>
  <si>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</si>
  <si>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</si>
  <si>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</si>
  <si>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</si>
  <si>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</si>
  <si>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</si>
  <si>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</si>
  <si>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липня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</si>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</sst>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indexed="9"/>
      <name val="Arial Cyr"/>
      <charset val="204"/>
    </font>
    <font>
      <sz val="10"/>
      <color theme="0" tint="-0.3499862666707357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Відсотковий" xfId="3" builtinId="5"/>
    <cellStyle name="Грошовий" xfId="1" builtinId="4"/>
    <cellStyle name="Звичайни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7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7">
          <cell r="C7">
            <v>168</v>
          </cell>
          <cell r="M7">
            <v>34</v>
          </cell>
        </row>
        <row r="8">
          <cell r="C8">
            <v>142</v>
          </cell>
          <cell r="M8">
            <v>27</v>
          </cell>
        </row>
        <row r="9">
          <cell r="C9">
            <v>594</v>
          </cell>
          <cell r="M9">
            <v>30</v>
          </cell>
        </row>
        <row r="10">
          <cell r="C10">
            <v>186</v>
          </cell>
          <cell r="M10">
            <v>29</v>
          </cell>
        </row>
        <row r="11">
          <cell r="C11">
            <v>321</v>
          </cell>
          <cell r="M11">
            <v>14</v>
          </cell>
        </row>
        <row r="12">
          <cell r="C12">
            <v>240</v>
          </cell>
          <cell r="M12">
            <v>16</v>
          </cell>
        </row>
        <row r="13">
          <cell r="C13">
            <v>154</v>
          </cell>
          <cell r="M13">
            <v>7</v>
          </cell>
        </row>
        <row r="14">
          <cell r="C14">
            <v>206</v>
          </cell>
          <cell r="M14">
            <v>24</v>
          </cell>
        </row>
        <row r="15">
          <cell r="C15">
            <v>804</v>
          </cell>
          <cell r="M15">
            <v>56</v>
          </cell>
        </row>
        <row r="16">
          <cell r="C16">
            <v>92</v>
          </cell>
          <cell r="M16">
            <v>1</v>
          </cell>
        </row>
        <row r="17">
          <cell r="C17">
            <v>26</v>
          </cell>
          <cell r="M17">
            <v>0</v>
          </cell>
        </row>
        <row r="18">
          <cell r="C18">
            <v>417</v>
          </cell>
          <cell r="M18">
            <v>25</v>
          </cell>
        </row>
        <row r="19">
          <cell r="C19">
            <v>118</v>
          </cell>
          <cell r="M19">
            <v>12</v>
          </cell>
        </row>
        <row r="20">
          <cell r="C20">
            <v>411</v>
          </cell>
          <cell r="M20">
            <v>21</v>
          </cell>
        </row>
        <row r="21">
          <cell r="C21">
            <v>175</v>
          </cell>
          <cell r="M21">
            <v>19</v>
          </cell>
        </row>
        <row r="22">
          <cell r="C22">
            <v>179</v>
          </cell>
          <cell r="M22">
            <v>15</v>
          </cell>
        </row>
        <row r="23">
          <cell r="C23">
            <v>209</v>
          </cell>
          <cell r="M23">
            <v>35</v>
          </cell>
        </row>
        <row r="24">
          <cell r="C24">
            <v>69</v>
          </cell>
          <cell r="M24">
            <v>20</v>
          </cell>
        </row>
        <row r="25">
          <cell r="C25">
            <v>398</v>
          </cell>
          <cell r="M25">
            <v>17</v>
          </cell>
        </row>
        <row r="26">
          <cell r="C26">
            <v>131</v>
          </cell>
          <cell r="M26">
            <v>1</v>
          </cell>
        </row>
        <row r="27">
          <cell r="C27">
            <v>151</v>
          </cell>
          <cell r="M27">
            <v>32</v>
          </cell>
        </row>
        <row r="28">
          <cell r="C28">
            <v>141</v>
          </cell>
          <cell r="M28">
            <v>13</v>
          </cell>
        </row>
        <row r="29">
          <cell r="C29">
            <v>95</v>
          </cell>
          <cell r="M29">
            <v>34</v>
          </cell>
        </row>
        <row r="30">
          <cell r="C30">
            <v>122</v>
          </cell>
          <cell r="M30">
            <v>19</v>
          </cell>
        </row>
      </sheetData>
      <sheetData sheetId="5"/>
      <sheetData sheetId="6"/>
      <sheetData sheetId="7">
        <row r="8">
          <cell r="C8">
            <v>2315</v>
          </cell>
        </row>
        <row r="9">
          <cell r="C9">
            <v>1449</v>
          </cell>
        </row>
        <row r="10">
          <cell r="C10">
            <v>7461</v>
          </cell>
        </row>
        <row r="11">
          <cell r="C11">
            <v>1597</v>
          </cell>
        </row>
        <row r="12">
          <cell r="C12">
            <v>2172</v>
          </cell>
        </row>
        <row r="13">
          <cell r="C13">
            <v>2129</v>
          </cell>
        </row>
        <row r="14">
          <cell r="C14">
            <v>1905</v>
          </cell>
        </row>
        <row r="15">
          <cell r="C15">
            <v>1056</v>
          </cell>
        </row>
        <row r="16">
          <cell r="C16">
            <v>9457</v>
          </cell>
        </row>
        <row r="17">
          <cell r="C17">
            <v>1860</v>
          </cell>
        </row>
        <row r="18">
          <cell r="C18">
            <v>326</v>
          </cell>
        </row>
        <row r="19">
          <cell r="C19">
            <v>2642</v>
          </cell>
        </row>
        <row r="20">
          <cell r="C20">
            <v>1981</v>
          </cell>
        </row>
        <row r="21">
          <cell r="C21">
            <v>4926</v>
          </cell>
        </row>
        <row r="22">
          <cell r="C22">
            <v>2693</v>
          </cell>
        </row>
        <row r="23">
          <cell r="C23">
            <v>1541</v>
          </cell>
        </row>
        <row r="24">
          <cell r="C24">
            <v>1107</v>
          </cell>
        </row>
        <row r="25">
          <cell r="C25">
            <v>999</v>
          </cell>
        </row>
        <row r="26">
          <cell r="C26">
            <v>4187</v>
          </cell>
        </row>
        <row r="27">
          <cell r="C27">
            <v>681</v>
          </cell>
        </row>
        <row r="28">
          <cell r="C28">
            <v>1376</v>
          </cell>
        </row>
        <row r="29">
          <cell r="C29">
            <v>1999</v>
          </cell>
        </row>
        <row r="30">
          <cell r="C30">
            <v>834</v>
          </cell>
        </row>
        <row r="31">
          <cell r="C31">
            <v>1534</v>
          </cell>
        </row>
      </sheetData>
      <sheetData sheetId="8"/>
      <sheetData sheetId="9">
        <row r="8">
          <cell r="C8">
            <v>250</v>
          </cell>
        </row>
        <row r="9">
          <cell r="C9">
            <v>122</v>
          </cell>
        </row>
        <row r="10">
          <cell r="C10">
            <v>586</v>
          </cell>
        </row>
        <row r="11">
          <cell r="C11">
            <v>226</v>
          </cell>
        </row>
        <row r="12">
          <cell r="C12">
            <v>357</v>
          </cell>
        </row>
        <row r="13">
          <cell r="C13">
            <v>146</v>
          </cell>
        </row>
        <row r="14">
          <cell r="C14">
            <v>168</v>
          </cell>
        </row>
        <row r="15">
          <cell r="C15">
            <v>183</v>
          </cell>
        </row>
        <row r="16">
          <cell r="C16">
            <v>1456</v>
          </cell>
        </row>
        <row r="17">
          <cell r="C17">
            <v>73</v>
          </cell>
        </row>
        <row r="18">
          <cell r="C18">
            <v>0</v>
          </cell>
        </row>
        <row r="19">
          <cell r="C19">
            <v>321</v>
          </cell>
        </row>
        <row r="20">
          <cell r="C20">
            <v>218</v>
          </cell>
        </row>
        <row r="21">
          <cell r="C21">
            <v>506</v>
          </cell>
        </row>
        <row r="22">
          <cell r="C22">
            <v>382</v>
          </cell>
        </row>
        <row r="23">
          <cell r="C23">
            <v>161</v>
          </cell>
        </row>
        <row r="24">
          <cell r="C24">
            <v>395</v>
          </cell>
        </row>
        <row r="25">
          <cell r="C25">
            <v>129</v>
          </cell>
        </row>
        <row r="26">
          <cell r="C26">
            <v>412</v>
          </cell>
        </row>
        <row r="27">
          <cell r="C27">
            <v>97</v>
          </cell>
        </row>
        <row r="28">
          <cell r="C28">
            <v>181</v>
          </cell>
        </row>
        <row r="29">
          <cell r="C29">
            <v>224</v>
          </cell>
        </row>
        <row r="30">
          <cell r="C30">
            <v>79</v>
          </cell>
        </row>
        <row r="31">
          <cell r="C31">
            <v>322</v>
          </cell>
        </row>
      </sheetData>
      <sheetData sheetId="10"/>
      <sheetData sheetId="11">
        <row r="7">
          <cell r="C7">
            <v>263</v>
          </cell>
        </row>
        <row r="8">
          <cell r="C8">
            <v>231</v>
          </cell>
        </row>
        <row r="9">
          <cell r="C9">
            <v>599</v>
          </cell>
        </row>
        <row r="10">
          <cell r="C10">
            <v>88</v>
          </cell>
        </row>
        <row r="11">
          <cell r="C11">
            <v>219</v>
          </cell>
        </row>
        <row r="12">
          <cell r="C12">
            <v>213</v>
          </cell>
        </row>
        <row r="13">
          <cell r="C13">
            <v>132</v>
          </cell>
        </row>
        <row r="14">
          <cell r="C14">
            <v>214</v>
          </cell>
        </row>
        <row r="15">
          <cell r="C15">
            <v>838</v>
          </cell>
        </row>
        <row r="16">
          <cell r="C16">
            <v>128</v>
          </cell>
        </row>
        <row r="17">
          <cell r="C17">
            <v>1</v>
          </cell>
        </row>
        <row r="18">
          <cell r="C18">
            <v>361</v>
          </cell>
        </row>
        <row r="19">
          <cell r="C19">
            <v>173</v>
          </cell>
        </row>
        <row r="20">
          <cell r="C20">
            <v>471</v>
          </cell>
        </row>
        <row r="21">
          <cell r="C21">
            <v>235</v>
          </cell>
        </row>
        <row r="22">
          <cell r="C22">
            <v>207</v>
          </cell>
        </row>
        <row r="23">
          <cell r="C23">
            <v>183</v>
          </cell>
        </row>
        <row r="24">
          <cell r="C24">
            <v>149</v>
          </cell>
        </row>
        <row r="25">
          <cell r="C25">
            <v>657</v>
          </cell>
        </row>
        <row r="26">
          <cell r="C26">
            <v>78</v>
          </cell>
        </row>
        <row r="27">
          <cell r="C27">
            <v>302</v>
          </cell>
        </row>
        <row r="28">
          <cell r="C28">
            <v>189</v>
          </cell>
        </row>
        <row r="29">
          <cell r="C29">
            <v>213</v>
          </cell>
        </row>
        <row r="30">
          <cell r="C30">
            <v>209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AO5" sqref="AO5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99" t="s">
        <v>27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s="36" customFormat="1" ht="19.5" customHeight="1">
      <c r="A2" s="200" t="s">
        <v>82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</row>
    <row r="3" spans="1:38" s="36" customFormat="1" ht="26.25" customHeight="1">
      <c r="A3" s="201" t="s">
        <v>86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1:38" s="39" customFormat="1" ht="80.25" customHeight="1">
      <c r="A4" s="175" t="s">
        <v>25</v>
      </c>
      <c r="B4" s="178" t="s">
        <v>44</v>
      </c>
      <c r="C4" s="181" t="s">
        <v>56</v>
      </c>
      <c r="D4" s="182"/>
      <c r="E4" s="183"/>
      <c r="F4" s="37"/>
      <c r="G4" s="172" t="s">
        <v>74</v>
      </c>
      <c r="H4" s="173"/>
      <c r="I4" s="174"/>
      <c r="J4" s="38"/>
      <c r="K4" s="187" t="s">
        <v>75</v>
      </c>
      <c r="L4" s="188"/>
      <c r="M4" s="188"/>
      <c r="N4" s="189"/>
      <c r="O4" s="150"/>
      <c r="P4" s="187" t="s">
        <v>76</v>
      </c>
      <c r="Q4" s="173"/>
      <c r="R4" s="173"/>
      <c r="S4" s="174"/>
      <c r="T4" s="150"/>
      <c r="U4" s="187" t="s">
        <v>77</v>
      </c>
      <c r="V4" s="173"/>
      <c r="W4" s="173"/>
      <c r="X4" s="174"/>
      <c r="Y4" s="150"/>
      <c r="Z4" s="202" t="s">
        <v>78</v>
      </c>
      <c r="AA4" s="203"/>
      <c r="AB4" s="204"/>
      <c r="AC4" s="151"/>
      <c r="AD4" s="187" t="s">
        <v>83</v>
      </c>
      <c r="AE4" s="188"/>
      <c r="AF4" s="189"/>
      <c r="AG4" s="187" t="s">
        <v>79</v>
      </c>
      <c r="AH4" s="188"/>
      <c r="AI4" s="189"/>
      <c r="AJ4" s="150"/>
      <c r="AK4" s="187" t="s">
        <v>80</v>
      </c>
      <c r="AL4" s="174"/>
    </row>
    <row r="5" spans="1:38" s="39" customFormat="1" ht="45.75" customHeight="1">
      <c r="A5" s="176"/>
      <c r="B5" s="179"/>
      <c r="C5" s="184"/>
      <c r="D5" s="185"/>
      <c r="E5" s="186"/>
      <c r="F5" s="40"/>
      <c r="G5" s="192" t="s">
        <v>68</v>
      </c>
      <c r="H5" s="192"/>
      <c r="I5" s="192"/>
      <c r="J5" s="155"/>
      <c r="K5" s="165" t="s">
        <v>69</v>
      </c>
      <c r="L5" s="165"/>
      <c r="M5" s="165"/>
      <c r="N5" s="165"/>
      <c r="O5" s="154"/>
      <c r="P5" s="165" t="s">
        <v>70</v>
      </c>
      <c r="Q5" s="165"/>
      <c r="R5" s="165"/>
      <c r="S5" s="165"/>
      <c r="T5" s="154"/>
      <c r="U5" s="165" t="s">
        <v>39</v>
      </c>
      <c r="V5" s="192" t="s">
        <v>42</v>
      </c>
      <c r="W5" s="192" t="s">
        <v>43</v>
      </c>
      <c r="X5" s="165" t="s">
        <v>50</v>
      </c>
      <c r="Y5" s="154"/>
      <c r="Z5" s="165" t="s">
        <v>51</v>
      </c>
      <c r="AA5" s="165"/>
      <c r="AB5" s="165"/>
      <c r="AC5" s="149"/>
      <c r="AD5" s="172" t="s">
        <v>84</v>
      </c>
      <c r="AE5" s="173"/>
      <c r="AF5" s="174"/>
      <c r="AG5" s="172" t="s">
        <v>52</v>
      </c>
      <c r="AH5" s="173"/>
      <c r="AI5" s="174"/>
      <c r="AJ5" s="154"/>
      <c r="AK5" s="165" t="s">
        <v>52</v>
      </c>
      <c r="AL5" s="165"/>
    </row>
    <row r="6" spans="1:38" s="39" customFormat="1" ht="21" customHeight="1">
      <c r="A6" s="176"/>
      <c r="B6" s="179"/>
      <c r="C6" s="190">
        <v>2024</v>
      </c>
      <c r="D6" s="190">
        <v>2025</v>
      </c>
      <c r="E6" s="195" t="s">
        <v>28</v>
      </c>
      <c r="F6" s="40"/>
      <c r="G6" s="168">
        <v>2024</v>
      </c>
      <c r="H6" s="168">
        <v>2025</v>
      </c>
      <c r="I6" s="195" t="s">
        <v>28</v>
      </c>
      <c r="J6" s="155"/>
      <c r="K6" s="197">
        <v>2024</v>
      </c>
      <c r="L6" s="172">
        <v>2025</v>
      </c>
      <c r="M6" s="173"/>
      <c r="N6" s="174"/>
      <c r="O6" s="154"/>
      <c r="P6" s="197">
        <v>2024</v>
      </c>
      <c r="Q6" s="172">
        <v>2025</v>
      </c>
      <c r="R6" s="173"/>
      <c r="S6" s="174"/>
      <c r="T6" s="154"/>
      <c r="U6" s="165"/>
      <c r="V6" s="192"/>
      <c r="W6" s="192"/>
      <c r="X6" s="165"/>
      <c r="Y6" s="154"/>
      <c r="Z6" s="168">
        <v>2024</v>
      </c>
      <c r="AA6" s="168">
        <v>2025</v>
      </c>
      <c r="AB6" s="195" t="s">
        <v>28</v>
      </c>
      <c r="AC6" s="152"/>
      <c r="AD6" s="166">
        <v>2024</v>
      </c>
      <c r="AE6" s="190">
        <v>2025</v>
      </c>
      <c r="AF6" s="170" t="s">
        <v>28</v>
      </c>
      <c r="AG6" s="166">
        <v>2024</v>
      </c>
      <c r="AH6" s="168">
        <v>2025</v>
      </c>
      <c r="AI6" s="170" t="s">
        <v>28</v>
      </c>
      <c r="AJ6" s="154"/>
      <c r="AK6" s="168">
        <v>2024</v>
      </c>
      <c r="AL6" s="168">
        <v>2025</v>
      </c>
    </row>
    <row r="7" spans="1:38" s="39" customFormat="1" ht="43.5" customHeight="1">
      <c r="A7" s="176"/>
      <c r="B7" s="179"/>
      <c r="C7" s="191"/>
      <c r="D7" s="191"/>
      <c r="E7" s="196"/>
      <c r="F7" s="41"/>
      <c r="G7" s="169"/>
      <c r="H7" s="169"/>
      <c r="I7" s="196"/>
      <c r="J7" s="41"/>
      <c r="K7" s="198"/>
      <c r="L7" s="154" t="s">
        <v>45</v>
      </c>
      <c r="M7" s="154" t="s">
        <v>48</v>
      </c>
      <c r="N7" s="154" t="s">
        <v>28</v>
      </c>
      <c r="O7" s="41"/>
      <c r="P7" s="198"/>
      <c r="Q7" s="154" t="s">
        <v>45</v>
      </c>
      <c r="R7" s="154" t="s">
        <v>49</v>
      </c>
      <c r="S7" s="154" t="s">
        <v>28</v>
      </c>
      <c r="T7" s="41"/>
      <c r="U7" s="165"/>
      <c r="V7" s="192"/>
      <c r="W7" s="192"/>
      <c r="X7" s="165"/>
      <c r="Y7" s="154"/>
      <c r="Z7" s="169"/>
      <c r="AA7" s="169"/>
      <c r="AB7" s="196"/>
      <c r="AC7" s="153"/>
      <c r="AD7" s="167"/>
      <c r="AE7" s="191"/>
      <c r="AF7" s="171"/>
      <c r="AG7" s="167"/>
      <c r="AH7" s="169"/>
      <c r="AI7" s="171"/>
      <c r="AJ7" s="41"/>
      <c r="AK7" s="169"/>
      <c r="AL7" s="169"/>
    </row>
    <row r="8" spans="1:38" s="39" customFormat="1" ht="15" customHeight="1">
      <c r="A8" s="177"/>
      <c r="B8" s="180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3234</v>
      </c>
      <c r="D10" s="106">
        <v>2868</v>
      </c>
      <c r="E10" s="106">
        <v>34</v>
      </c>
      <c r="F10" s="54"/>
      <c r="G10" s="54">
        <v>168</v>
      </c>
      <c r="H10" s="106">
        <v>215</v>
      </c>
      <c r="I10" s="54">
        <v>1</v>
      </c>
      <c r="J10" s="54"/>
      <c r="K10" s="54">
        <v>175</v>
      </c>
      <c r="L10" s="106">
        <v>131</v>
      </c>
      <c r="M10" s="106">
        <v>46</v>
      </c>
      <c r="N10" s="106">
        <v>2</v>
      </c>
      <c r="O10" s="54"/>
      <c r="P10" s="54">
        <v>27</v>
      </c>
      <c r="Q10" s="106">
        <v>24</v>
      </c>
      <c r="R10" s="106">
        <v>0</v>
      </c>
      <c r="S10" s="106">
        <v>0</v>
      </c>
      <c r="T10" s="54"/>
      <c r="U10" s="54">
        <v>36</v>
      </c>
      <c r="V10" s="54">
        <v>27</v>
      </c>
      <c r="W10" s="54">
        <v>16</v>
      </c>
      <c r="X10" s="54">
        <v>1</v>
      </c>
      <c r="Y10" s="54"/>
      <c r="Z10" s="54">
        <v>2275</v>
      </c>
      <c r="AA10" s="54">
        <v>1584</v>
      </c>
      <c r="AB10" s="54">
        <v>13</v>
      </c>
      <c r="AC10" s="54"/>
      <c r="AD10" s="54">
        <v>27</v>
      </c>
      <c r="AE10" s="54">
        <v>234</v>
      </c>
      <c r="AF10" s="54">
        <v>18</v>
      </c>
      <c r="AG10" s="54">
        <v>251</v>
      </c>
      <c r="AH10" s="54">
        <v>382</v>
      </c>
      <c r="AI10" s="54">
        <v>0</v>
      </c>
      <c r="AJ10" s="54"/>
      <c r="AK10" s="54">
        <v>311</v>
      </c>
      <c r="AL10" s="106">
        <v>298</v>
      </c>
    </row>
    <row r="11" spans="1:38" s="39" customFormat="1" ht="24.95" customHeight="1">
      <c r="A11" s="52">
        <v>2</v>
      </c>
      <c r="B11" s="53" t="s">
        <v>2</v>
      </c>
      <c r="C11" s="54">
        <v>1654</v>
      </c>
      <c r="D11" s="106">
        <v>1530</v>
      </c>
      <c r="E11" s="106">
        <v>10</v>
      </c>
      <c r="F11" s="54"/>
      <c r="G11" s="54">
        <v>141</v>
      </c>
      <c r="H11" s="106">
        <v>201</v>
      </c>
      <c r="I11" s="54">
        <v>4</v>
      </c>
      <c r="J11" s="54"/>
      <c r="K11" s="54">
        <v>153</v>
      </c>
      <c r="L11" s="106">
        <v>142</v>
      </c>
      <c r="M11" s="106">
        <v>68</v>
      </c>
      <c r="N11" s="106">
        <v>0</v>
      </c>
      <c r="O11" s="54"/>
      <c r="P11" s="54">
        <v>16</v>
      </c>
      <c r="Q11" s="106">
        <v>22</v>
      </c>
      <c r="R11" s="106">
        <v>1</v>
      </c>
      <c r="S11" s="106">
        <v>0</v>
      </c>
      <c r="T11" s="54"/>
      <c r="U11" s="54">
        <v>24</v>
      </c>
      <c r="V11" s="54">
        <v>15</v>
      </c>
      <c r="W11" s="54">
        <v>13</v>
      </c>
      <c r="X11" s="54">
        <v>2</v>
      </c>
      <c r="Y11" s="54"/>
      <c r="Z11" s="54">
        <v>1203</v>
      </c>
      <c r="AA11" s="54">
        <v>903</v>
      </c>
      <c r="AB11" s="54">
        <v>4</v>
      </c>
      <c r="AC11" s="54"/>
      <c r="AD11" s="54">
        <v>18</v>
      </c>
      <c r="AE11" s="54">
        <v>102</v>
      </c>
      <c r="AF11" s="54">
        <v>2</v>
      </c>
      <c r="AG11" s="54">
        <v>73</v>
      </c>
      <c r="AH11" s="54">
        <v>119</v>
      </c>
      <c r="AI11" s="54">
        <v>0</v>
      </c>
      <c r="AJ11" s="54"/>
      <c r="AK11" s="54">
        <v>50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8341</v>
      </c>
      <c r="D12" s="106">
        <v>7132</v>
      </c>
      <c r="E12" s="106">
        <v>54</v>
      </c>
      <c r="F12" s="54"/>
      <c r="G12" s="54">
        <v>425</v>
      </c>
      <c r="H12" s="106">
        <v>469</v>
      </c>
      <c r="I12" s="54">
        <v>1</v>
      </c>
      <c r="J12" s="54"/>
      <c r="K12" s="54">
        <v>577</v>
      </c>
      <c r="L12" s="106">
        <v>403</v>
      </c>
      <c r="M12" s="106">
        <v>88</v>
      </c>
      <c r="N12" s="106">
        <v>1</v>
      </c>
      <c r="O12" s="54"/>
      <c r="P12" s="54">
        <v>27</v>
      </c>
      <c r="Q12" s="106">
        <v>22</v>
      </c>
      <c r="R12" s="106">
        <v>1</v>
      </c>
      <c r="S12" s="106">
        <v>0</v>
      </c>
      <c r="T12" s="54"/>
      <c r="U12" s="54">
        <v>73</v>
      </c>
      <c r="V12" s="54">
        <v>31</v>
      </c>
      <c r="W12" s="54">
        <v>20</v>
      </c>
      <c r="X12" s="54">
        <v>4</v>
      </c>
      <c r="Y12" s="54"/>
      <c r="Z12" s="54">
        <v>6622</v>
      </c>
      <c r="AA12" s="54">
        <v>4979</v>
      </c>
      <c r="AB12" s="54">
        <v>24</v>
      </c>
      <c r="AC12" s="54"/>
      <c r="AD12" s="54">
        <v>40</v>
      </c>
      <c r="AE12" s="54">
        <v>506</v>
      </c>
      <c r="AF12" s="54">
        <v>27</v>
      </c>
      <c r="AG12" s="54">
        <v>494</v>
      </c>
      <c r="AH12" s="54">
        <v>557</v>
      </c>
      <c r="AI12" s="54">
        <v>1</v>
      </c>
      <c r="AJ12" s="54"/>
      <c r="AK12" s="54">
        <v>156</v>
      </c>
      <c r="AL12" s="106">
        <v>196</v>
      </c>
    </row>
    <row r="13" spans="1:38" s="39" customFormat="1" ht="24.95" customHeight="1">
      <c r="A13" s="52">
        <v>4</v>
      </c>
      <c r="B13" s="53" t="s">
        <v>21</v>
      </c>
      <c r="C13" s="54">
        <v>2322</v>
      </c>
      <c r="D13" s="106">
        <v>1591</v>
      </c>
      <c r="E13" s="106">
        <v>3</v>
      </c>
      <c r="F13" s="54"/>
      <c r="G13" s="54">
        <v>77</v>
      </c>
      <c r="H13" s="106">
        <v>68</v>
      </c>
      <c r="I13" s="54">
        <v>0</v>
      </c>
      <c r="J13" s="54"/>
      <c r="K13" s="54">
        <v>269</v>
      </c>
      <c r="L13" s="106">
        <v>87</v>
      </c>
      <c r="M13" s="106">
        <v>3</v>
      </c>
      <c r="N13" s="106">
        <v>0</v>
      </c>
      <c r="O13" s="54"/>
      <c r="P13" s="54">
        <v>37</v>
      </c>
      <c r="Q13" s="106">
        <v>23</v>
      </c>
      <c r="R13" s="106">
        <v>1</v>
      </c>
      <c r="S13" s="106">
        <v>0</v>
      </c>
      <c r="T13" s="54"/>
      <c r="U13" s="54">
        <v>14</v>
      </c>
      <c r="V13" s="54">
        <v>8</v>
      </c>
      <c r="W13" s="54">
        <v>4</v>
      </c>
      <c r="X13" s="54">
        <v>1</v>
      </c>
      <c r="Y13" s="54"/>
      <c r="Z13" s="54">
        <v>1645</v>
      </c>
      <c r="AA13" s="54">
        <v>1064</v>
      </c>
      <c r="AB13" s="54">
        <v>3</v>
      </c>
      <c r="AC13" s="54"/>
      <c r="AD13" s="54">
        <v>23</v>
      </c>
      <c r="AE13" s="54">
        <v>183</v>
      </c>
      <c r="AF13" s="54">
        <v>0</v>
      </c>
      <c r="AG13" s="54">
        <v>251</v>
      </c>
      <c r="AH13" s="54">
        <v>164</v>
      </c>
      <c r="AI13" s="54">
        <v>0</v>
      </c>
      <c r="AJ13" s="54"/>
      <c r="AK13" s="54">
        <v>20</v>
      </c>
      <c r="AL13" s="106">
        <v>2</v>
      </c>
    </row>
    <row r="14" spans="1:38" s="39" customFormat="1" ht="24.95" customHeight="1">
      <c r="A14" s="52">
        <v>5</v>
      </c>
      <c r="B14" s="53" t="s">
        <v>4</v>
      </c>
      <c r="C14" s="54">
        <v>2805</v>
      </c>
      <c r="D14" s="106">
        <v>2556</v>
      </c>
      <c r="E14" s="106">
        <v>20</v>
      </c>
      <c r="F14" s="54"/>
      <c r="G14" s="54">
        <v>142</v>
      </c>
      <c r="H14" s="106">
        <v>191</v>
      </c>
      <c r="I14" s="54">
        <v>0</v>
      </c>
      <c r="J14" s="54"/>
      <c r="K14" s="54">
        <v>224</v>
      </c>
      <c r="L14" s="106">
        <v>188</v>
      </c>
      <c r="M14" s="106">
        <v>27</v>
      </c>
      <c r="N14" s="106">
        <v>5</v>
      </c>
      <c r="O14" s="54"/>
      <c r="P14" s="54">
        <v>10</v>
      </c>
      <c r="Q14" s="106">
        <v>11</v>
      </c>
      <c r="R14" s="106">
        <v>0</v>
      </c>
      <c r="S14" s="106">
        <v>0</v>
      </c>
      <c r="T14" s="54"/>
      <c r="U14" s="54">
        <v>30</v>
      </c>
      <c r="V14" s="54">
        <v>20</v>
      </c>
      <c r="W14" s="54">
        <v>14</v>
      </c>
      <c r="X14" s="54">
        <v>4</v>
      </c>
      <c r="Y14" s="54"/>
      <c r="Z14" s="54">
        <v>2088</v>
      </c>
      <c r="AA14" s="54">
        <v>1382</v>
      </c>
      <c r="AB14" s="54">
        <v>2</v>
      </c>
      <c r="AC14" s="54"/>
      <c r="AD14" s="54">
        <v>28</v>
      </c>
      <c r="AE14" s="54">
        <v>318</v>
      </c>
      <c r="AF14" s="54">
        <v>13</v>
      </c>
      <c r="AG14" s="54">
        <v>265</v>
      </c>
      <c r="AH14" s="54">
        <v>414</v>
      </c>
      <c r="AI14" s="54">
        <v>0</v>
      </c>
      <c r="AJ14" s="54"/>
      <c r="AK14" s="54">
        <v>48</v>
      </c>
      <c r="AL14" s="106">
        <v>52</v>
      </c>
    </row>
    <row r="15" spans="1:38" s="39" customFormat="1" ht="24.95" customHeight="1">
      <c r="A15" s="52">
        <v>6</v>
      </c>
      <c r="B15" s="53" t="s">
        <v>5</v>
      </c>
      <c r="C15" s="54">
        <v>2562</v>
      </c>
      <c r="D15" s="106">
        <v>2269</v>
      </c>
      <c r="E15" s="106">
        <v>44</v>
      </c>
      <c r="F15" s="54"/>
      <c r="G15" s="54">
        <v>134</v>
      </c>
      <c r="H15" s="106">
        <v>166</v>
      </c>
      <c r="I15" s="54">
        <v>3</v>
      </c>
      <c r="J15" s="54"/>
      <c r="K15" s="54">
        <v>227</v>
      </c>
      <c r="L15" s="106">
        <v>163</v>
      </c>
      <c r="M15" s="106">
        <v>14</v>
      </c>
      <c r="N15" s="106">
        <v>0</v>
      </c>
      <c r="O15" s="54"/>
      <c r="P15" s="54">
        <v>14</v>
      </c>
      <c r="Q15" s="106">
        <v>12</v>
      </c>
      <c r="R15" s="106">
        <v>0</v>
      </c>
      <c r="S15" s="106">
        <v>0</v>
      </c>
      <c r="T15" s="54"/>
      <c r="U15" s="54">
        <v>7</v>
      </c>
      <c r="V15" s="54">
        <v>3</v>
      </c>
      <c r="W15" s="54">
        <v>2</v>
      </c>
      <c r="X15" s="54">
        <v>0</v>
      </c>
      <c r="Y15" s="54"/>
      <c r="Z15" s="54">
        <v>1966</v>
      </c>
      <c r="AA15" s="54">
        <v>1525</v>
      </c>
      <c r="AB15" s="54">
        <v>30</v>
      </c>
      <c r="AC15" s="54"/>
      <c r="AD15" s="54">
        <v>6</v>
      </c>
      <c r="AE15" s="54">
        <v>135</v>
      </c>
      <c r="AF15" s="54">
        <v>11</v>
      </c>
      <c r="AG15" s="54">
        <v>192</v>
      </c>
      <c r="AH15" s="54">
        <v>254</v>
      </c>
      <c r="AI15" s="54">
        <v>0</v>
      </c>
      <c r="AJ15" s="54"/>
      <c r="AK15" s="54">
        <v>23</v>
      </c>
      <c r="AL15" s="106">
        <v>14</v>
      </c>
    </row>
    <row r="16" spans="1:38" s="39" customFormat="1" ht="24.95" customHeight="1">
      <c r="A16" s="52">
        <v>7</v>
      </c>
      <c r="B16" s="53" t="s">
        <v>6</v>
      </c>
      <c r="C16" s="54">
        <v>2486</v>
      </c>
      <c r="D16" s="106">
        <v>1919</v>
      </c>
      <c r="E16" s="106">
        <v>7</v>
      </c>
      <c r="F16" s="54"/>
      <c r="G16" s="54">
        <v>112</v>
      </c>
      <c r="H16" s="106">
        <v>109</v>
      </c>
      <c r="I16" s="54">
        <v>0</v>
      </c>
      <c r="J16" s="54"/>
      <c r="K16" s="54">
        <v>207</v>
      </c>
      <c r="L16" s="106">
        <v>132</v>
      </c>
      <c r="M16" s="106">
        <v>39</v>
      </c>
      <c r="N16" s="106">
        <v>0</v>
      </c>
      <c r="O16" s="54"/>
      <c r="P16" s="54">
        <v>10</v>
      </c>
      <c r="Q16" s="106">
        <v>5</v>
      </c>
      <c r="R16" s="106">
        <v>0</v>
      </c>
      <c r="S16" s="106">
        <v>0</v>
      </c>
      <c r="T16" s="54"/>
      <c r="U16" s="54">
        <v>16</v>
      </c>
      <c r="V16" s="54">
        <v>10</v>
      </c>
      <c r="W16" s="54">
        <v>7</v>
      </c>
      <c r="X16" s="54">
        <v>3</v>
      </c>
      <c r="Y16" s="54"/>
      <c r="Z16" s="54">
        <v>1820</v>
      </c>
      <c r="AA16" s="54">
        <v>1231</v>
      </c>
      <c r="AB16" s="54">
        <v>5</v>
      </c>
      <c r="AC16" s="54"/>
      <c r="AD16" s="54">
        <v>17</v>
      </c>
      <c r="AE16" s="54">
        <v>144</v>
      </c>
      <c r="AF16" s="54">
        <v>2</v>
      </c>
      <c r="AG16" s="54">
        <v>172</v>
      </c>
      <c r="AH16" s="54">
        <v>170</v>
      </c>
      <c r="AI16" s="54">
        <v>0</v>
      </c>
      <c r="AJ16" s="54"/>
      <c r="AK16" s="54">
        <v>148</v>
      </c>
      <c r="AL16" s="106">
        <v>128</v>
      </c>
    </row>
    <row r="17" spans="1:38" s="39" customFormat="1" ht="24.95" customHeight="1">
      <c r="A17" s="52">
        <v>8</v>
      </c>
      <c r="B17" s="53" t="s">
        <v>22</v>
      </c>
      <c r="C17" s="54">
        <v>1481</v>
      </c>
      <c r="D17" s="106">
        <v>1516</v>
      </c>
      <c r="E17" s="106">
        <v>12</v>
      </c>
      <c r="F17" s="54"/>
      <c r="G17" s="54">
        <v>148</v>
      </c>
      <c r="H17" s="106">
        <v>173</v>
      </c>
      <c r="I17" s="54">
        <v>0</v>
      </c>
      <c r="J17" s="54"/>
      <c r="K17" s="54">
        <v>166</v>
      </c>
      <c r="L17" s="106">
        <v>132</v>
      </c>
      <c r="M17" s="106">
        <v>18</v>
      </c>
      <c r="N17" s="106">
        <v>0</v>
      </c>
      <c r="O17" s="54"/>
      <c r="P17" s="54">
        <v>25</v>
      </c>
      <c r="Q17" s="106">
        <v>16</v>
      </c>
      <c r="R17" s="106">
        <v>0</v>
      </c>
      <c r="S17" s="106">
        <v>0</v>
      </c>
      <c r="T17" s="54"/>
      <c r="U17" s="54">
        <v>8</v>
      </c>
      <c r="V17" s="54">
        <v>4</v>
      </c>
      <c r="W17" s="54">
        <v>1</v>
      </c>
      <c r="X17" s="54">
        <v>0</v>
      </c>
      <c r="Y17" s="54"/>
      <c r="Z17" s="54">
        <v>895</v>
      </c>
      <c r="AA17" s="54">
        <v>755</v>
      </c>
      <c r="AB17" s="54">
        <v>5</v>
      </c>
      <c r="AC17" s="54"/>
      <c r="AD17" s="54">
        <v>23</v>
      </c>
      <c r="AE17" s="54">
        <v>162</v>
      </c>
      <c r="AF17" s="54">
        <v>7</v>
      </c>
      <c r="AG17" s="54">
        <v>202</v>
      </c>
      <c r="AH17" s="54">
        <v>260</v>
      </c>
      <c r="AI17" s="54">
        <v>0</v>
      </c>
      <c r="AJ17" s="54"/>
      <c r="AK17" s="54">
        <v>22</v>
      </c>
      <c r="AL17" s="106">
        <v>18</v>
      </c>
    </row>
    <row r="18" spans="1:38" s="39" customFormat="1" ht="24.95" customHeight="1">
      <c r="A18" s="52">
        <v>9</v>
      </c>
      <c r="B18" s="53" t="s">
        <v>66</v>
      </c>
      <c r="C18" s="54">
        <v>12016</v>
      </c>
      <c r="D18" s="106">
        <v>11317</v>
      </c>
      <c r="E18" s="106">
        <v>37</v>
      </c>
      <c r="F18" s="54"/>
      <c r="G18" s="54">
        <v>568</v>
      </c>
      <c r="H18" s="106">
        <v>652</v>
      </c>
      <c r="I18" s="54">
        <v>1</v>
      </c>
      <c r="J18" s="54"/>
      <c r="K18" s="54">
        <v>1022</v>
      </c>
      <c r="L18" s="106">
        <v>855</v>
      </c>
      <c r="M18" s="106">
        <v>341</v>
      </c>
      <c r="N18" s="106">
        <v>3</v>
      </c>
      <c r="O18" s="54"/>
      <c r="P18" s="54">
        <v>52</v>
      </c>
      <c r="Q18" s="106">
        <v>46</v>
      </c>
      <c r="R18" s="106">
        <v>4</v>
      </c>
      <c r="S18" s="106">
        <v>0</v>
      </c>
      <c r="T18" s="54"/>
      <c r="U18" s="54">
        <v>105</v>
      </c>
      <c r="V18" s="54">
        <v>31</v>
      </c>
      <c r="W18" s="54">
        <v>17</v>
      </c>
      <c r="X18" s="54">
        <v>5</v>
      </c>
      <c r="Y18" s="54"/>
      <c r="Z18" s="54">
        <v>8435</v>
      </c>
      <c r="AA18" s="54">
        <v>6553</v>
      </c>
      <c r="AB18" s="54">
        <v>23</v>
      </c>
      <c r="AC18" s="54"/>
      <c r="AD18" s="54">
        <v>49</v>
      </c>
      <c r="AE18" s="54">
        <v>1323</v>
      </c>
      <c r="AF18" s="54">
        <v>10</v>
      </c>
      <c r="AG18" s="54">
        <v>1672</v>
      </c>
      <c r="AH18" s="54">
        <v>1684</v>
      </c>
      <c r="AI18" s="54">
        <v>0</v>
      </c>
      <c r="AJ18" s="54"/>
      <c r="AK18" s="54">
        <v>218</v>
      </c>
      <c r="AL18" s="106">
        <v>204</v>
      </c>
    </row>
    <row r="19" spans="1:38" s="39" customFormat="1" ht="24.95" customHeight="1">
      <c r="A19" s="52">
        <v>10</v>
      </c>
      <c r="B19" s="53" t="s">
        <v>7</v>
      </c>
      <c r="C19" s="54">
        <v>2149</v>
      </c>
      <c r="D19" s="106">
        <v>1559</v>
      </c>
      <c r="E19" s="106">
        <v>6</v>
      </c>
      <c r="F19" s="54"/>
      <c r="G19" s="54">
        <v>86</v>
      </c>
      <c r="H19" s="106">
        <v>89</v>
      </c>
      <c r="I19" s="54">
        <v>0</v>
      </c>
      <c r="J19" s="54"/>
      <c r="K19" s="54">
        <v>126</v>
      </c>
      <c r="L19" s="106">
        <v>84</v>
      </c>
      <c r="M19" s="106">
        <v>28</v>
      </c>
      <c r="N19" s="106">
        <v>1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8</v>
      </c>
      <c r="V19" s="54">
        <v>2</v>
      </c>
      <c r="W19" s="54">
        <v>2</v>
      </c>
      <c r="X19" s="54">
        <v>0</v>
      </c>
      <c r="Y19" s="54"/>
      <c r="Z19" s="54">
        <v>1711</v>
      </c>
      <c r="AA19" s="54">
        <v>1089</v>
      </c>
      <c r="AB19" s="54">
        <v>2</v>
      </c>
      <c r="AC19" s="54"/>
      <c r="AD19" s="54">
        <v>9</v>
      </c>
      <c r="AE19" s="54">
        <v>64</v>
      </c>
      <c r="AF19" s="54">
        <v>3</v>
      </c>
      <c r="AG19" s="54">
        <v>125</v>
      </c>
      <c r="AH19" s="54">
        <v>142</v>
      </c>
      <c r="AI19" s="54">
        <v>0</v>
      </c>
      <c r="AJ19" s="54"/>
      <c r="AK19" s="54">
        <v>89</v>
      </c>
      <c r="AL19" s="106">
        <v>90</v>
      </c>
    </row>
    <row r="20" spans="1:38" s="39" customFormat="1" ht="24.95" customHeight="1">
      <c r="A20" s="52">
        <v>11</v>
      </c>
      <c r="B20" s="53" t="s">
        <v>23</v>
      </c>
      <c r="C20" s="54">
        <v>421</v>
      </c>
      <c r="D20" s="106">
        <v>194</v>
      </c>
      <c r="E20" s="106">
        <v>0</v>
      </c>
      <c r="F20" s="54"/>
      <c r="G20" s="54">
        <v>3</v>
      </c>
      <c r="H20" s="106">
        <v>1</v>
      </c>
      <c r="I20" s="54">
        <v>0</v>
      </c>
      <c r="J20" s="54"/>
      <c r="K20" s="54">
        <v>57</v>
      </c>
      <c r="L20" s="106">
        <v>22</v>
      </c>
      <c r="M20" s="106">
        <v>11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3</v>
      </c>
      <c r="V20" s="54">
        <v>0</v>
      </c>
      <c r="W20" s="54">
        <v>0</v>
      </c>
      <c r="X20" s="54">
        <v>0</v>
      </c>
      <c r="Y20" s="54"/>
      <c r="Z20" s="54">
        <v>308</v>
      </c>
      <c r="AA20" s="54">
        <v>151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42</v>
      </c>
      <c r="AH20" s="54">
        <v>15</v>
      </c>
      <c r="AI20" s="54">
        <v>0</v>
      </c>
      <c r="AJ20" s="54"/>
      <c r="AK20" s="54">
        <v>8</v>
      </c>
      <c r="AL20" s="106">
        <v>5</v>
      </c>
    </row>
    <row r="21" spans="1:38" s="39" customFormat="1" ht="24.95" customHeight="1">
      <c r="A21" s="52">
        <v>12</v>
      </c>
      <c r="B21" s="53" t="s">
        <v>8</v>
      </c>
      <c r="C21" s="54">
        <v>3798</v>
      </c>
      <c r="D21" s="106">
        <v>3319</v>
      </c>
      <c r="E21" s="106">
        <v>28</v>
      </c>
      <c r="F21" s="54"/>
      <c r="G21" s="54">
        <v>233</v>
      </c>
      <c r="H21" s="106">
        <v>287</v>
      </c>
      <c r="I21" s="54">
        <v>1</v>
      </c>
      <c r="J21" s="54"/>
      <c r="K21" s="54">
        <v>395</v>
      </c>
      <c r="L21" s="106">
        <v>321</v>
      </c>
      <c r="M21" s="106">
        <v>100</v>
      </c>
      <c r="N21" s="106">
        <v>3</v>
      </c>
      <c r="O21" s="54"/>
      <c r="P21" s="54">
        <v>24</v>
      </c>
      <c r="Q21" s="106">
        <v>21</v>
      </c>
      <c r="R21" s="106">
        <v>0</v>
      </c>
      <c r="S21" s="106">
        <v>0</v>
      </c>
      <c r="T21" s="54"/>
      <c r="U21" s="54">
        <v>55</v>
      </c>
      <c r="V21" s="54">
        <v>21</v>
      </c>
      <c r="W21" s="54">
        <v>7</v>
      </c>
      <c r="X21" s="54">
        <v>2</v>
      </c>
      <c r="Y21" s="54"/>
      <c r="Z21" s="54">
        <v>2465</v>
      </c>
      <c r="AA21" s="54">
        <v>1715</v>
      </c>
      <c r="AB21" s="54">
        <v>17</v>
      </c>
      <c r="AC21" s="54"/>
      <c r="AD21" s="54">
        <v>26</v>
      </c>
      <c r="AE21" s="54">
        <v>270</v>
      </c>
      <c r="AF21" s="54">
        <v>7</v>
      </c>
      <c r="AG21" s="54">
        <v>454</v>
      </c>
      <c r="AH21" s="54">
        <v>485</v>
      </c>
      <c r="AI21" s="54">
        <v>0</v>
      </c>
      <c r="AJ21" s="54"/>
      <c r="AK21" s="54">
        <v>201</v>
      </c>
      <c r="AL21" s="106">
        <v>220</v>
      </c>
    </row>
    <row r="22" spans="1:38" s="39" customFormat="1" ht="24.95" customHeight="1">
      <c r="A22" s="52">
        <v>13</v>
      </c>
      <c r="B22" s="53" t="s">
        <v>9</v>
      </c>
      <c r="C22" s="54">
        <v>2278</v>
      </c>
      <c r="D22" s="106">
        <v>1827</v>
      </c>
      <c r="E22" s="106">
        <v>15</v>
      </c>
      <c r="F22" s="54"/>
      <c r="G22" s="54">
        <v>122</v>
      </c>
      <c r="H22" s="106">
        <v>134</v>
      </c>
      <c r="I22" s="54">
        <v>0</v>
      </c>
      <c r="J22" s="54"/>
      <c r="K22" s="54">
        <v>127</v>
      </c>
      <c r="L22" s="106">
        <v>93</v>
      </c>
      <c r="M22" s="106">
        <v>25</v>
      </c>
      <c r="N22" s="106">
        <v>1</v>
      </c>
      <c r="O22" s="54"/>
      <c r="P22" s="54">
        <v>17</v>
      </c>
      <c r="Q22" s="106">
        <v>7</v>
      </c>
      <c r="R22" s="106">
        <v>0</v>
      </c>
      <c r="S22" s="106">
        <v>0</v>
      </c>
      <c r="T22" s="54"/>
      <c r="U22" s="54">
        <v>15</v>
      </c>
      <c r="V22" s="54">
        <v>8</v>
      </c>
      <c r="W22" s="54">
        <v>4</v>
      </c>
      <c r="X22" s="54">
        <v>2</v>
      </c>
      <c r="Y22" s="54"/>
      <c r="Z22" s="54">
        <v>1854</v>
      </c>
      <c r="AA22" s="54">
        <v>1275</v>
      </c>
      <c r="AB22" s="54">
        <v>7</v>
      </c>
      <c r="AC22" s="54"/>
      <c r="AD22" s="54">
        <v>14</v>
      </c>
      <c r="AE22" s="54">
        <v>193</v>
      </c>
      <c r="AF22" s="54">
        <v>6</v>
      </c>
      <c r="AG22" s="54">
        <v>131</v>
      </c>
      <c r="AH22" s="54">
        <v>116</v>
      </c>
      <c r="AI22" s="54">
        <v>1</v>
      </c>
      <c r="AJ22" s="54"/>
      <c r="AK22" s="54">
        <v>13</v>
      </c>
      <c r="AL22" s="106">
        <v>9</v>
      </c>
    </row>
    <row r="23" spans="1:38" s="39" customFormat="1" ht="24.95" customHeight="1">
      <c r="A23" s="52">
        <v>14</v>
      </c>
      <c r="B23" s="53" t="s">
        <v>24</v>
      </c>
      <c r="C23" s="54">
        <v>5721</v>
      </c>
      <c r="D23" s="106">
        <v>5461</v>
      </c>
      <c r="E23" s="106">
        <v>46</v>
      </c>
      <c r="F23" s="54"/>
      <c r="G23" s="54">
        <v>345</v>
      </c>
      <c r="H23" s="106">
        <v>400</v>
      </c>
      <c r="I23" s="54">
        <v>1</v>
      </c>
      <c r="J23" s="54"/>
      <c r="K23" s="54">
        <v>388</v>
      </c>
      <c r="L23" s="106">
        <v>350</v>
      </c>
      <c r="M23" s="106">
        <v>71</v>
      </c>
      <c r="N23" s="106">
        <v>3</v>
      </c>
      <c r="O23" s="54"/>
      <c r="P23" s="54">
        <v>13</v>
      </c>
      <c r="Q23" s="106">
        <v>19</v>
      </c>
      <c r="R23" s="106">
        <v>3</v>
      </c>
      <c r="S23" s="106">
        <v>0</v>
      </c>
      <c r="T23" s="54"/>
      <c r="U23" s="54">
        <v>38</v>
      </c>
      <c r="V23" s="54">
        <v>10</v>
      </c>
      <c r="W23" s="54">
        <v>5</v>
      </c>
      <c r="X23" s="54">
        <v>1</v>
      </c>
      <c r="Y23" s="54"/>
      <c r="Z23" s="54">
        <v>4359</v>
      </c>
      <c r="AA23" s="54">
        <v>3548</v>
      </c>
      <c r="AB23" s="54">
        <v>37</v>
      </c>
      <c r="AC23" s="54"/>
      <c r="AD23" s="54">
        <v>31</v>
      </c>
      <c r="AE23" s="54">
        <v>440</v>
      </c>
      <c r="AF23" s="54">
        <v>5</v>
      </c>
      <c r="AG23" s="54">
        <v>552</v>
      </c>
      <c r="AH23" s="54">
        <v>675</v>
      </c>
      <c r="AI23" s="54">
        <v>0</v>
      </c>
      <c r="AJ23" s="54"/>
      <c r="AK23" s="54">
        <v>33</v>
      </c>
      <c r="AL23" s="106">
        <v>29</v>
      </c>
    </row>
    <row r="24" spans="1:38" s="39" customFormat="1" ht="24.95" customHeight="1">
      <c r="A24" s="52">
        <v>15</v>
      </c>
      <c r="B24" s="53" t="s">
        <v>10</v>
      </c>
      <c r="C24" s="54">
        <v>3371</v>
      </c>
      <c r="D24" s="106">
        <v>2728</v>
      </c>
      <c r="E24" s="106">
        <v>15</v>
      </c>
      <c r="F24" s="54"/>
      <c r="G24" s="54">
        <v>157</v>
      </c>
      <c r="H24" s="106">
        <v>187</v>
      </c>
      <c r="I24" s="54">
        <v>0</v>
      </c>
      <c r="J24" s="54"/>
      <c r="K24" s="54">
        <v>150</v>
      </c>
      <c r="L24" s="106">
        <v>141</v>
      </c>
      <c r="M24" s="106">
        <v>25</v>
      </c>
      <c r="N24" s="106">
        <v>3</v>
      </c>
      <c r="O24" s="54"/>
      <c r="P24" s="54">
        <v>18</v>
      </c>
      <c r="Q24" s="106">
        <v>15</v>
      </c>
      <c r="R24" s="106">
        <v>0</v>
      </c>
      <c r="S24" s="106">
        <v>0</v>
      </c>
      <c r="T24" s="54"/>
      <c r="U24" s="54">
        <v>12</v>
      </c>
      <c r="V24" s="54">
        <v>6</v>
      </c>
      <c r="W24" s="54">
        <v>3</v>
      </c>
      <c r="X24" s="54">
        <v>0</v>
      </c>
      <c r="Y24" s="54"/>
      <c r="Z24" s="54">
        <v>2705</v>
      </c>
      <c r="AA24" s="54">
        <v>1757</v>
      </c>
      <c r="AB24" s="54">
        <v>8</v>
      </c>
      <c r="AC24" s="54"/>
      <c r="AD24" s="54">
        <v>26</v>
      </c>
      <c r="AE24" s="54">
        <v>337</v>
      </c>
      <c r="AF24" s="54">
        <v>4</v>
      </c>
      <c r="AG24" s="54">
        <v>159</v>
      </c>
      <c r="AH24" s="54">
        <v>177</v>
      </c>
      <c r="AI24" s="54">
        <v>0</v>
      </c>
      <c r="AJ24" s="54"/>
      <c r="AK24" s="54">
        <v>156</v>
      </c>
      <c r="AL24" s="106">
        <v>114</v>
      </c>
    </row>
    <row r="25" spans="1:38" s="39" customFormat="1" ht="24.95" customHeight="1">
      <c r="A25" s="52">
        <v>16</v>
      </c>
      <c r="B25" s="53" t="s">
        <v>11</v>
      </c>
      <c r="C25" s="54">
        <v>1780</v>
      </c>
      <c r="D25" s="106">
        <v>1605</v>
      </c>
      <c r="E25" s="106">
        <v>8</v>
      </c>
      <c r="F25" s="54"/>
      <c r="G25" s="54">
        <v>134</v>
      </c>
      <c r="H25" s="106">
        <v>175</v>
      </c>
      <c r="I25" s="54">
        <v>1</v>
      </c>
      <c r="J25" s="54"/>
      <c r="K25" s="54">
        <v>129</v>
      </c>
      <c r="L25" s="106">
        <v>106</v>
      </c>
      <c r="M25" s="106">
        <v>8</v>
      </c>
      <c r="N25" s="106">
        <v>0</v>
      </c>
      <c r="O25" s="54"/>
      <c r="P25" s="54">
        <v>16</v>
      </c>
      <c r="Q25" s="106">
        <v>11</v>
      </c>
      <c r="R25" s="106">
        <v>0</v>
      </c>
      <c r="S25" s="106">
        <v>0</v>
      </c>
      <c r="T25" s="54"/>
      <c r="U25" s="54">
        <v>16</v>
      </c>
      <c r="V25" s="54">
        <v>7</v>
      </c>
      <c r="W25" s="54">
        <v>6</v>
      </c>
      <c r="X25" s="54">
        <v>1</v>
      </c>
      <c r="Y25" s="54"/>
      <c r="Z25" s="54">
        <v>1354</v>
      </c>
      <c r="AA25" s="54">
        <v>999</v>
      </c>
      <c r="AB25" s="54">
        <v>3</v>
      </c>
      <c r="AC25" s="54"/>
      <c r="AD25" s="54">
        <v>10</v>
      </c>
      <c r="AE25" s="54">
        <v>143</v>
      </c>
      <c r="AF25" s="54">
        <v>4</v>
      </c>
      <c r="AG25" s="54">
        <v>103</v>
      </c>
      <c r="AH25" s="54">
        <v>151</v>
      </c>
      <c r="AI25" s="54">
        <v>0</v>
      </c>
      <c r="AJ25" s="54"/>
      <c r="AK25" s="54">
        <v>34</v>
      </c>
      <c r="AL25" s="106">
        <v>20</v>
      </c>
    </row>
    <row r="26" spans="1:38" s="39" customFormat="1" ht="24.95" customHeight="1">
      <c r="A26" s="52">
        <v>17</v>
      </c>
      <c r="B26" s="53" t="s">
        <v>12</v>
      </c>
      <c r="C26" s="54">
        <v>1770</v>
      </c>
      <c r="D26" s="106">
        <v>1605</v>
      </c>
      <c r="E26" s="106">
        <v>13</v>
      </c>
      <c r="F26" s="54"/>
      <c r="G26" s="54">
        <v>131</v>
      </c>
      <c r="H26" s="106">
        <v>151</v>
      </c>
      <c r="I26" s="54">
        <v>0</v>
      </c>
      <c r="J26" s="54"/>
      <c r="K26" s="54">
        <v>251</v>
      </c>
      <c r="L26" s="106">
        <v>169</v>
      </c>
      <c r="M26" s="106">
        <v>57</v>
      </c>
      <c r="N26" s="106">
        <v>1</v>
      </c>
      <c r="O26" s="54"/>
      <c r="P26" s="54">
        <v>27</v>
      </c>
      <c r="Q26" s="106">
        <v>25</v>
      </c>
      <c r="R26" s="106">
        <v>0</v>
      </c>
      <c r="S26" s="106">
        <v>0</v>
      </c>
      <c r="T26" s="54"/>
      <c r="U26" s="54">
        <v>43</v>
      </c>
      <c r="V26" s="54">
        <v>23</v>
      </c>
      <c r="W26" s="54">
        <v>10</v>
      </c>
      <c r="X26" s="54">
        <v>0</v>
      </c>
      <c r="Y26" s="54"/>
      <c r="Z26" s="54">
        <v>1044</v>
      </c>
      <c r="AA26" s="54">
        <v>740</v>
      </c>
      <c r="AB26" s="54">
        <v>8</v>
      </c>
      <c r="AC26" s="54"/>
      <c r="AD26" s="54">
        <v>49</v>
      </c>
      <c r="AE26" s="54">
        <v>345</v>
      </c>
      <c r="AF26" s="54">
        <v>4</v>
      </c>
      <c r="AG26" s="54">
        <v>173</v>
      </c>
      <c r="AH26" s="54">
        <v>152</v>
      </c>
      <c r="AI26" s="54">
        <v>0</v>
      </c>
      <c r="AJ26" s="54"/>
      <c r="AK26" s="54">
        <v>95</v>
      </c>
      <c r="AL26" s="106">
        <v>23</v>
      </c>
    </row>
    <row r="27" spans="1:38" s="39" customFormat="1" ht="24.95" customHeight="1">
      <c r="A27" s="52">
        <v>18</v>
      </c>
      <c r="B27" s="53" t="s">
        <v>13</v>
      </c>
      <c r="C27" s="54">
        <v>1322</v>
      </c>
      <c r="D27" s="106">
        <v>1139</v>
      </c>
      <c r="E27" s="106">
        <v>2</v>
      </c>
      <c r="F27" s="54"/>
      <c r="G27" s="54">
        <v>115</v>
      </c>
      <c r="H27" s="106">
        <v>118</v>
      </c>
      <c r="I27" s="54">
        <v>0</v>
      </c>
      <c r="J27" s="54"/>
      <c r="K27" s="54">
        <v>94</v>
      </c>
      <c r="L27" s="106">
        <v>80</v>
      </c>
      <c r="M27" s="106">
        <v>33</v>
      </c>
      <c r="N27" s="106">
        <v>0</v>
      </c>
      <c r="O27" s="54"/>
      <c r="P27" s="54">
        <v>14</v>
      </c>
      <c r="Q27" s="106">
        <v>17</v>
      </c>
      <c r="R27" s="106">
        <v>1</v>
      </c>
      <c r="S27" s="106">
        <v>0</v>
      </c>
      <c r="T27" s="54"/>
      <c r="U27" s="54">
        <v>14</v>
      </c>
      <c r="V27" s="54">
        <v>7</v>
      </c>
      <c r="W27" s="54">
        <v>2</v>
      </c>
      <c r="X27" s="54">
        <v>1</v>
      </c>
      <c r="Y27" s="54"/>
      <c r="Z27" s="54">
        <v>952</v>
      </c>
      <c r="AA27" s="54">
        <v>683</v>
      </c>
      <c r="AB27" s="54">
        <v>0</v>
      </c>
      <c r="AC27" s="54"/>
      <c r="AD27" s="54">
        <v>23</v>
      </c>
      <c r="AE27" s="54">
        <v>106</v>
      </c>
      <c r="AF27" s="54">
        <v>2</v>
      </c>
      <c r="AG27" s="54">
        <v>64</v>
      </c>
      <c r="AH27" s="54">
        <v>95</v>
      </c>
      <c r="AI27" s="54">
        <v>0</v>
      </c>
      <c r="AJ27" s="54"/>
      <c r="AK27" s="54">
        <v>60</v>
      </c>
      <c r="AL27" s="106">
        <v>40</v>
      </c>
    </row>
    <row r="28" spans="1:38" s="39" customFormat="1" ht="24.95" customHeight="1">
      <c r="A28" s="52">
        <v>19</v>
      </c>
      <c r="B28" s="53" t="s">
        <v>14</v>
      </c>
      <c r="C28" s="54">
        <v>4965</v>
      </c>
      <c r="D28" s="106">
        <v>4422</v>
      </c>
      <c r="E28" s="106">
        <v>28</v>
      </c>
      <c r="F28" s="54"/>
      <c r="G28" s="54">
        <v>414</v>
      </c>
      <c r="H28" s="106">
        <v>591</v>
      </c>
      <c r="I28" s="54">
        <v>0</v>
      </c>
      <c r="J28" s="54"/>
      <c r="K28" s="54">
        <v>354</v>
      </c>
      <c r="L28" s="106">
        <v>294</v>
      </c>
      <c r="M28" s="106">
        <v>65</v>
      </c>
      <c r="N28" s="106">
        <v>2</v>
      </c>
      <c r="O28" s="54"/>
      <c r="P28" s="54">
        <v>15</v>
      </c>
      <c r="Q28" s="106">
        <v>13</v>
      </c>
      <c r="R28" s="106">
        <v>0</v>
      </c>
      <c r="S28" s="106">
        <v>0</v>
      </c>
      <c r="T28" s="54"/>
      <c r="U28" s="54">
        <v>78</v>
      </c>
      <c r="V28" s="54">
        <v>40</v>
      </c>
      <c r="W28" s="54">
        <v>29</v>
      </c>
      <c r="X28" s="54">
        <v>7</v>
      </c>
      <c r="Y28" s="54"/>
      <c r="Z28" s="54">
        <v>3780</v>
      </c>
      <c r="AA28" s="54">
        <v>2812</v>
      </c>
      <c r="AB28" s="54">
        <v>23</v>
      </c>
      <c r="AC28" s="54"/>
      <c r="AD28" s="54">
        <v>30</v>
      </c>
      <c r="AE28" s="54">
        <v>340</v>
      </c>
      <c r="AF28" s="54">
        <v>3</v>
      </c>
      <c r="AG28" s="54">
        <v>325</v>
      </c>
      <c r="AH28" s="54">
        <v>328</v>
      </c>
      <c r="AI28" s="54">
        <v>0</v>
      </c>
      <c r="AJ28" s="54"/>
      <c r="AK28" s="54">
        <v>47</v>
      </c>
      <c r="AL28" s="106">
        <v>44</v>
      </c>
    </row>
    <row r="29" spans="1:38" s="39" customFormat="1" ht="24.95" customHeight="1">
      <c r="A29" s="52">
        <v>20</v>
      </c>
      <c r="B29" s="53" t="s">
        <v>15</v>
      </c>
      <c r="C29" s="54">
        <v>1068</v>
      </c>
      <c r="D29" s="106">
        <v>932</v>
      </c>
      <c r="E29" s="106">
        <v>0</v>
      </c>
      <c r="F29" s="54"/>
      <c r="G29" s="54">
        <v>39</v>
      </c>
      <c r="H29" s="106">
        <v>68</v>
      </c>
      <c r="I29" s="54">
        <v>0</v>
      </c>
      <c r="J29" s="54"/>
      <c r="K29" s="54">
        <v>150</v>
      </c>
      <c r="L29" s="106">
        <v>98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13</v>
      </c>
      <c r="V29" s="54">
        <v>8</v>
      </c>
      <c r="W29" s="54">
        <v>4</v>
      </c>
      <c r="X29" s="54">
        <v>2</v>
      </c>
      <c r="Y29" s="54"/>
      <c r="Z29" s="54">
        <v>632</v>
      </c>
      <c r="AA29" s="54">
        <v>457</v>
      </c>
      <c r="AB29" s="54">
        <v>0</v>
      </c>
      <c r="AC29" s="54"/>
      <c r="AD29" s="54">
        <v>5</v>
      </c>
      <c r="AE29" s="54">
        <v>88</v>
      </c>
      <c r="AF29" s="54">
        <v>0</v>
      </c>
      <c r="AG29" s="54">
        <v>132</v>
      </c>
      <c r="AH29" s="54">
        <v>113</v>
      </c>
      <c r="AI29" s="54">
        <v>0</v>
      </c>
      <c r="AJ29" s="54"/>
      <c r="AK29" s="54">
        <v>109</v>
      </c>
      <c r="AL29" s="106">
        <v>107</v>
      </c>
    </row>
    <row r="30" spans="1:38" s="39" customFormat="1" ht="24.95" customHeight="1">
      <c r="A30" s="52">
        <v>21</v>
      </c>
      <c r="B30" s="53" t="s">
        <v>16</v>
      </c>
      <c r="C30" s="54">
        <v>1990</v>
      </c>
      <c r="D30" s="106">
        <v>1738</v>
      </c>
      <c r="E30" s="106">
        <v>13</v>
      </c>
      <c r="F30" s="54"/>
      <c r="G30" s="54">
        <v>212</v>
      </c>
      <c r="H30" s="106">
        <v>247</v>
      </c>
      <c r="I30" s="54">
        <v>0</v>
      </c>
      <c r="J30" s="54"/>
      <c r="K30" s="54">
        <v>162</v>
      </c>
      <c r="L30" s="106">
        <v>131</v>
      </c>
      <c r="M30" s="106">
        <v>41</v>
      </c>
      <c r="N30" s="106">
        <v>0</v>
      </c>
      <c r="O30" s="54"/>
      <c r="P30" s="54">
        <v>30</v>
      </c>
      <c r="Q30" s="106">
        <v>22</v>
      </c>
      <c r="R30" s="106">
        <v>0</v>
      </c>
      <c r="S30" s="106">
        <v>0</v>
      </c>
      <c r="T30" s="54"/>
      <c r="U30" s="54">
        <v>27</v>
      </c>
      <c r="V30" s="54">
        <v>15</v>
      </c>
      <c r="W30" s="54">
        <v>9</v>
      </c>
      <c r="X30" s="54">
        <v>0</v>
      </c>
      <c r="Y30" s="54"/>
      <c r="Z30" s="54">
        <v>1336</v>
      </c>
      <c r="AA30" s="54">
        <v>918</v>
      </c>
      <c r="AB30" s="54">
        <v>11</v>
      </c>
      <c r="AC30" s="54"/>
      <c r="AD30" s="54">
        <v>30</v>
      </c>
      <c r="AE30" s="54">
        <v>156</v>
      </c>
      <c r="AF30" s="54">
        <v>2</v>
      </c>
      <c r="AG30" s="54">
        <v>96</v>
      </c>
      <c r="AH30" s="54">
        <v>144</v>
      </c>
      <c r="AI30" s="54">
        <v>0</v>
      </c>
      <c r="AJ30" s="54"/>
      <c r="AK30" s="54">
        <v>124</v>
      </c>
      <c r="AL30" s="106">
        <v>120</v>
      </c>
    </row>
    <row r="31" spans="1:38" s="39" customFormat="1" ht="24.95" customHeight="1">
      <c r="A31" s="52">
        <v>22</v>
      </c>
      <c r="B31" s="53" t="s">
        <v>17</v>
      </c>
      <c r="C31" s="54">
        <v>2435</v>
      </c>
      <c r="D31" s="106">
        <v>2092</v>
      </c>
      <c r="E31" s="106">
        <v>11</v>
      </c>
      <c r="F31" s="54"/>
      <c r="G31" s="54">
        <v>126</v>
      </c>
      <c r="H31" s="106">
        <v>158</v>
      </c>
      <c r="I31" s="54">
        <v>0</v>
      </c>
      <c r="J31" s="54"/>
      <c r="K31" s="54">
        <v>129</v>
      </c>
      <c r="L31" s="106">
        <v>106</v>
      </c>
      <c r="M31" s="106">
        <v>29</v>
      </c>
      <c r="N31" s="106">
        <v>0</v>
      </c>
      <c r="O31" s="54"/>
      <c r="P31" s="54">
        <v>14</v>
      </c>
      <c r="Q31" s="106">
        <v>8</v>
      </c>
      <c r="R31" s="106">
        <v>0</v>
      </c>
      <c r="S31" s="106">
        <v>0</v>
      </c>
      <c r="T31" s="54"/>
      <c r="U31" s="54">
        <v>13</v>
      </c>
      <c r="V31" s="54">
        <v>6</v>
      </c>
      <c r="W31" s="54">
        <v>5</v>
      </c>
      <c r="X31" s="54">
        <v>1</v>
      </c>
      <c r="Y31" s="54"/>
      <c r="Z31" s="54">
        <v>1927</v>
      </c>
      <c r="AA31" s="54">
        <v>1376</v>
      </c>
      <c r="AB31" s="54">
        <v>5</v>
      </c>
      <c r="AC31" s="54"/>
      <c r="AD31" s="54">
        <v>21</v>
      </c>
      <c r="AE31" s="54">
        <v>201</v>
      </c>
      <c r="AF31" s="54">
        <v>6</v>
      </c>
      <c r="AG31" s="54">
        <v>176</v>
      </c>
      <c r="AH31" s="54">
        <v>201</v>
      </c>
      <c r="AI31" s="54">
        <v>0</v>
      </c>
      <c r="AJ31" s="54"/>
      <c r="AK31" s="54">
        <v>42</v>
      </c>
      <c r="AL31" s="106">
        <v>42</v>
      </c>
    </row>
    <row r="32" spans="1:38" s="39" customFormat="1" ht="24.95" customHeight="1">
      <c r="A32" s="52">
        <v>23</v>
      </c>
      <c r="B32" s="34" t="s">
        <v>19</v>
      </c>
      <c r="C32" s="54">
        <v>1284</v>
      </c>
      <c r="D32" s="106">
        <v>1142</v>
      </c>
      <c r="E32" s="106">
        <v>13</v>
      </c>
      <c r="F32" s="54"/>
      <c r="G32" s="54">
        <v>140</v>
      </c>
      <c r="H32" s="106">
        <v>172</v>
      </c>
      <c r="I32" s="54">
        <v>0</v>
      </c>
      <c r="J32" s="54"/>
      <c r="K32" s="54">
        <v>115</v>
      </c>
      <c r="L32" s="106">
        <v>64</v>
      </c>
      <c r="M32" s="106">
        <v>6</v>
      </c>
      <c r="N32" s="106">
        <v>1</v>
      </c>
      <c r="O32" s="54"/>
      <c r="P32" s="54">
        <v>24</v>
      </c>
      <c r="Q32" s="106">
        <v>23</v>
      </c>
      <c r="R32" s="106">
        <v>1</v>
      </c>
      <c r="S32" s="106">
        <v>0</v>
      </c>
      <c r="T32" s="54"/>
      <c r="U32" s="54">
        <v>11</v>
      </c>
      <c r="V32" s="54">
        <v>9</v>
      </c>
      <c r="W32" s="54">
        <v>5</v>
      </c>
      <c r="X32" s="54">
        <v>0</v>
      </c>
      <c r="Y32" s="54"/>
      <c r="Z32" s="54">
        <v>769</v>
      </c>
      <c r="AA32" s="54">
        <v>585</v>
      </c>
      <c r="AB32" s="54">
        <v>4</v>
      </c>
      <c r="AC32" s="54"/>
      <c r="AD32" s="54">
        <v>10</v>
      </c>
      <c r="AE32" s="54">
        <v>71</v>
      </c>
      <c r="AF32" s="54">
        <v>8</v>
      </c>
      <c r="AG32" s="54">
        <v>177</v>
      </c>
      <c r="AH32" s="54">
        <v>194</v>
      </c>
      <c r="AI32" s="54">
        <v>0</v>
      </c>
      <c r="AJ32" s="54"/>
      <c r="AK32" s="54">
        <v>49</v>
      </c>
      <c r="AL32" s="106">
        <v>33</v>
      </c>
    </row>
    <row r="33" spans="1:38" s="39" customFormat="1" ht="24.95" customHeight="1">
      <c r="A33" s="52">
        <v>24</v>
      </c>
      <c r="B33" s="34" t="s">
        <v>18</v>
      </c>
      <c r="C33" s="54">
        <v>2074</v>
      </c>
      <c r="D33" s="106">
        <v>1851</v>
      </c>
      <c r="E33" s="106">
        <v>7</v>
      </c>
      <c r="F33" s="54"/>
      <c r="G33" s="54">
        <v>128</v>
      </c>
      <c r="H33" s="106">
        <v>176</v>
      </c>
      <c r="I33" s="54">
        <v>0</v>
      </c>
      <c r="J33" s="54"/>
      <c r="K33" s="54">
        <v>121</v>
      </c>
      <c r="L33" s="106">
        <v>95</v>
      </c>
      <c r="M33" s="106">
        <v>34</v>
      </c>
      <c r="N33" s="106">
        <v>0</v>
      </c>
      <c r="O33" s="54"/>
      <c r="P33" s="54">
        <v>18</v>
      </c>
      <c r="Q33" s="106">
        <v>13</v>
      </c>
      <c r="R33" s="106">
        <v>0</v>
      </c>
      <c r="S33" s="106">
        <v>0</v>
      </c>
      <c r="T33" s="54"/>
      <c r="U33" s="54">
        <v>20</v>
      </c>
      <c r="V33" s="54">
        <v>17</v>
      </c>
      <c r="W33" s="54">
        <v>7</v>
      </c>
      <c r="X33" s="54">
        <v>0</v>
      </c>
      <c r="Y33" s="54"/>
      <c r="Z33" s="54">
        <v>1469</v>
      </c>
      <c r="AA33" s="54">
        <v>960</v>
      </c>
      <c r="AB33" s="54">
        <v>0</v>
      </c>
      <c r="AC33" s="54"/>
      <c r="AD33" s="54">
        <v>25</v>
      </c>
      <c r="AE33" s="54">
        <v>287</v>
      </c>
      <c r="AF33" s="54">
        <v>7</v>
      </c>
      <c r="AG33" s="54">
        <v>256</v>
      </c>
      <c r="AH33" s="54">
        <v>267</v>
      </c>
      <c r="AI33" s="54">
        <v>0</v>
      </c>
      <c r="AJ33" s="54"/>
      <c r="AK33" s="54">
        <v>57</v>
      </c>
      <c r="AL33" s="106">
        <v>53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93" t="s">
        <v>40</v>
      </c>
      <c r="B35" s="194"/>
      <c r="C35" s="58">
        <v>73327</v>
      </c>
      <c r="D35" s="58">
        <v>64312</v>
      </c>
      <c r="E35" s="58">
        <v>426</v>
      </c>
      <c r="F35" s="58">
        <v>0</v>
      </c>
      <c r="G35" s="58">
        <v>4300</v>
      </c>
      <c r="H35" s="58">
        <v>5198</v>
      </c>
      <c r="I35" s="58">
        <v>13</v>
      </c>
      <c r="J35" s="58">
        <v>0</v>
      </c>
      <c r="K35" s="58">
        <v>5768</v>
      </c>
      <c r="L35" s="58">
        <v>4387</v>
      </c>
      <c r="M35" s="58">
        <v>1197</v>
      </c>
      <c r="N35" s="58">
        <v>26</v>
      </c>
      <c r="O35" s="58">
        <v>0</v>
      </c>
      <c r="P35" s="58">
        <v>455</v>
      </c>
      <c r="Q35" s="58">
        <v>377</v>
      </c>
      <c r="R35" s="58">
        <v>12</v>
      </c>
      <c r="S35" s="58">
        <v>0</v>
      </c>
      <c r="T35" s="58">
        <v>0</v>
      </c>
      <c r="U35" s="58">
        <v>679</v>
      </c>
      <c r="V35" s="58">
        <v>328</v>
      </c>
      <c r="W35" s="58">
        <v>192</v>
      </c>
      <c r="X35" s="58">
        <v>37</v>
      </c>
      <c r="Y35" s="58">
        <v>0</v>
      </c>
      <c r="Z35" s="58">
        <v>53614</v>
      </c>
      <c r="AA35" s="58">
        <v>39041</v>
      </c>
      <c r="AB35" s="58">
        <v>234</v>
      </c>
      <c r="AC35" s="58">
        <v>0</v>
      </c>
      <c r="AD35" s="58">
        <v>540</v>
      </c>
      <c r="AE35" s="58">
        <v>6148</v>
      </c>
      <c r="AF35" s="58">
        <v>151</v>
      </c>
      <c r="AG35" s="58">
        <v>6537</v>
      </c>
      <c r="AH35" s="58">
        <v>7259</v>
      </c>
      <c r="AI35" s="58">
        <v>2</v>
      </c>
      <c r="AJ35" s="58">
        <v>0</v>
      </c>
      <c r="AK35" s="58">
        <v>2113</v>
      </c>
      <c r="AL35" s="58">
        <v>1902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P4:S4"/>
    <mergeCell ref="U4:X4"/>
    <mergeCell ref="Z4:AB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O31" sqref="O31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90">
        <v>2024</v>
      </c>
      <c r="H4" s="190">
        <v>2025</v>
      </c>
      <c r="I4" s="190" t="s">
        <v>28</v>
      </c>
    </row>
    <row r="5" spans="1:15" ht="42" customHeight="1">
      <c r="A5" s="211"/>
      <c r="B5" s="208"/>
      <c r="C5" s="216"/>
      <c r="D5" s="216"/>
      <c r="E5" s="216"/>
      <c r="F5" s="216"/>
      <c r="G5" s="191"/>
      <c r="H5" s="191"/>
      <c r="I5" s="191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21</v>
      </c>
      <c r="E8" s="73">
        <v>21</v>
      </c>
      <c r="F8" s="28">
        <f>E8/(D8+C8)</f>
        <v>0.3</v>
      </c>
      <c r="G8" s="79">
        <v>37</v>
      </c>
      <c r="H8" s="79">
        <v>49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25</v>
      </c>
      <c r="E9" s="75">
        <v>29</v>
      </c>
      <c r="F9" s="28">
        <f t="shared" ref="F9:F15" si="0">E9/(D9+C9)</f>
        <v>0.3258426966292135</v>
      </c>
      <c r="G9" s="80">
        <v>60</v>
      </c>
      <c r="H9" s="80">
        <v>60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177</v>
      </c>
      <c r="E10" s="75">
        <v>153</v>
      </c>
      <c r="F10" s="28">
        <f t="shared" si="0"/>
        <v>0.33700440528634362</v>
      </c>
      <c r="G10" s="80">
        <v>336</v>
      </c>
      <c r="H10" s="80">
        <v>301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72</v>
      </c>
      <c r="E11" s="75">
        <v>145</v>
      </c>
      <c r="F11" s="28">
        <f t="shared" si="0"/>
        <v>0.27724665391969405</v>
      </c>
      <c r="G11" s="80">
        <v>484</v>
      </c>
      <c r="H11" s="80">
        <v>378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48</v>
      </c>
      <c r="E12" s="75">
        <v>37</v>
      </c>
      <c r="F12" s="28">
        <f t="shared" si="0"/>
        <v>0.31896551724137934</v>
      </c>
      <c r="G12" s="80">
        <v>61</v>
      </c>
      <c r="H12" s="80">
        <v>79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69</v>
      </c>
      <c r="E13" s="75">
        <v>47</v>
      </c>
      <c r="F13" s="28">
        <f t="shared" si="0"/>
        <v>0.15666666666666668</v>
      </c>
      <c r="G13" s="80">
        <v>216</v>
      </c>
      <c r="H13" s="80">
        <v>253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33</v>
      </c>
      <c r="E14" s="75">
        <v>50</v>
      </c>
      <c r="F14" s="28">
        <f t="shared" si="0"/>
        <v>0.33112582781456956</v>
      </c>
      <c r="G14" s="80">
        <v>125</v>
      </c>
      <c r="H14" s="80">
        <v>101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28</v>
      </c>
      <c r="E15" s="75">
        <v>23</v>
      </c>
      <c r="F15" s="28">
        <f t="shared" si="0"/>
        <v>0.25</v>
      </c>
      <c r="G15" s="80">
        <v>62</v>
      </c>
      <c r="H15" s="80">
        <v>69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188</v>
      </c>
      <c r="E16" s="75">
        <v>196</v>
      </c>
      <c r="F16" s="28">
        <f t="shared" ref="F16" si="1">+E16/(D16+C16)</f>
        <v>0.33164128595600678</v>
      </c>
      <c r="G16" s="80">
        <v>435</v>
      </c>
      <c r="H16" s="80">
        <v>395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17</v>
      </c>
      <c r="E17" s="75">
        <v>19</v>
      </c>
      <c r="F17" s="28">
        <f t="shared" ref="F17:F31" si="2">E17/(D17+C17)</f>
        <v>0.3392857142857143</v>
      </c>
      <c r="G17" s="80">
        <v>46</v>
      </c>
      <c r="H17" s="80">
        <v>37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2</v>
      </c>
      <c r="E18" s="75">
        <v>39</v>
      </c>
      <c r="F18" s="28">
        <f t="shared" si="2"/>
        <v>0.31707317073170732</v>
      </c>
      <c r="G18" s="80">
        <v>199</v>
      </c>
      <c r="H18" s="80">
        <v>84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32</v>
      </c>
      <c r="E19" s="75">
        <v>52</v>
      </c>
      <c r="F19" s="28">
        <f t="shared" si="2"/>
        <v>0.42276422764227645</v>
      </c>
      <c r="G19" s="80">
        <v>82</v>
      </c>
      <c r="H19" s="80">
        <v>71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38</v>
      </c>
      <c r="E20" s="75">
        <v>26</v>
      </c>
      <c r="F20" s="28">
        <f t="shared" si="2"/>
        <v>0.31325301204819278</v>
      </c>
      <c r="G20" s="80">
        <v>58</v>
      </c>
      <c r="H20" s="80">
        <v>57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109</v>
      </c>
      <c r="E21" s="75">
        <v>70</v>
      </c>
      <c r="F21" s="28">
        <f t="shared" si="2"/>
        <v>0.21212121212121213</v>
      </c>
      <c r="G21" s="80">
        <v>233</v>
      </c>
      <c r="H21" s="80">
        <v>260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50</v>
      </c>
      <c r="E22" s="75">
        <v>44</v>
      </c>
      <c r="F22" s="28">
        <f t="shared" si="2"/>
        <v>0.31654676258992803</v>
      </c>
      <c r="G22" s="80">
        <v>87</v>
      </c>
      <c r="H22" s="80">
        <v>95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36</v>
      </c>
      <c r="E23" s="75">
        <v>36</v>
      </c>
      <c r="F23" s="28">
        <f t="shared" si="2"/>
        <v>0.55384615384615388</v>
      </c>
      <c r="G23" s="80">
        <v>22</v>
      </c>
      <c r="H23" s="80">
        <v>29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24</v>
      </c>
      <c r="E24" s="75">
        <v>10</v>
      </c>
      <c r="F24" s="28">
        <f t="shared" si="2"/>
        <v>0.22222222222222221</v>
      </c>
      <c r="G24" s="80">
        <v>23</v>
      </c>
      <c r="H24" s="80">
        <v>35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45</v>
      </c>
      <c r="E25" s="75">
        <v>33</v>
      </c>
      <c r="F25" s="28">
        <f t="shared" si="2"/>
        <v>0.3235294117647059</v>
      </c>
      <c r="G25" s="80">
        <v>56</v>
      </c>
      <c r="H25" s="80">
        <v>69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112</v>
      </c>
      <c r="E26" s="75">
        <v>115</v>
      </c>
      <c r="F26" s="28">
        <f t="shared" si="2"/>
        <v>0.36507936507936506</v>
      </c>
      <c r="G26" s="80">
        <v>216</v>
      </c>
      <c r="H26" s="80">
        <v>200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19</v>
      </c>
      <c r="E27" s="75">
        <v>45</v>
      </c>
      <c r="F27" s="28">
        <f t="shared" si="2"/>
        <v>0.34883720930232559</v>
      </c>
      <c r="G27" s="80">
        <v>127</v>
      </c>
      <c r="H27" s="80">
        <v>84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17</v>
      </c>
      <c r="E28" s="75">
        <v>17</v>
      </c>
      <c r="F28" s="28">
        <f t="shared" si="2"/>
        <v>0.24285714285714285</v>
      </c>
      <c r="G28" s="80">
        <v>52</v>
      </c>
      <c r="H28" s="80">
        <v>53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13</v>
      </c>
      <c r="E29" s="75">
        <v>21</v>
      </c>
      <c r="F29" s="28">
        <f t="shared" si="2"/>
        <v>0.23076923076923078</v>
      </c>
      <c r="G29" s="80">
        <v>68</v>
      </c>
      <c r="H29" s="80">
        <v>70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17</v>
      </c>
      <c r="E30" s="75">
        <v>28</v>
      </c>
      <c r="F30" s="28">
        <f t="shared" si="2"/>
        <v>0.33333333333333331</v>
      </c>
      <c r="G30" s="80">
        <v>54</v>
      </c>
      <c r="H30" s="80">
        <v>56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31</v>
      </c>
      <c r="E31" s="75">
        <v>37</v>
      </c>
      <c r="F31" s="28">
        <f t="shared" si="2"/>
        <v>0.52112676056338025</v>
      </c>
      <c r="G31" s="80">
        <v>39</v>
      </c>
      <c r="H31" s="80">
        <v>34</v>
      </c>
      <c r="I31" s="75">
        <v>0</v>
      </c>
    </row>
    <row r="32" spans="1:9" ht="28.5" customHeight="1">
      <c r="A32" s="206" t="s">
        <v>40</v>
      </c>
      <c r="B32" s="206"/>
      <c r="C32" s="77">
        <v>2989</v>
      </c>
      <c r="D32" s="78">
        <v>1223</v>
      </c>
      <c r="E32" s="78">
        <v>1293</v>
      </c>
      <c r="F32" s="35">
        <f>E32/(D32+C32)</f>
        <v>0.30698005698005698</v>
      </c>
      <c r="G32" s="81">
        <v>3178</v>
      </c>
      <c r="H32" s="78">
        <v>2919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AE28" sqref="AE28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6"/>
      <c r="C1" s="256"/>
      <c r="D1" s="256"/>
      <c r="E1" s="256"/>
      <c r="F1" s="256"/>
      <c r="G1" s="256"/>
      <c r="H1" s="256"/>
      <c r="I1" s="256"/>
      <c r="R1" s="270"/>
      <c r="S1" s="270"/>
      <c r="T1" s="270"/>
      <c r="U1" s="270"/>
      <c r="V1" s="270"/>
    </row>
    <row r="2" spans="1:23" ht="25.5" customHeight="1">
      <c r="A2" s="281" t="s">
        <v>72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</row>
    <row r="3" spans="1:23" ht="15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</row>
    <row r="4" spans="1:23" ht="28.5" customHeight="1" thickBo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</row>
    <row r="5" spans="1:23" ht="20.25" customHeight="1">
      <c r="A5" s="236" t="s">
        <v>26</v>
      </c>
      <c r="B5" s="261" t="s">
        <v>41</v>
      </c>
      <c r="C5" s="264" t="s">
        <v>61</v>
      </c>
      <c r="D5" s="265"/>
      <c r="E5" s="265"/>
      <c r="F5" s="265"/>
      <c r="G5" s="266"/>
      <c r="H5" s="271" t="s">
        <v>0</v>
      </c>
      <c r="I5" s="272"/>
      <c r="J5" s="275" t="s">
        <v>57</v>
      </c>
      <c r="K5" s="276"/>
      <c r="L5" s="276"/>
      <c r="M5" s="276"/>
      <c r="N5" s="276"/>
      <c r="O5" s="276"/>
      <c r="P5" s="276"/>
      <c r="Q5" s="276"/>
      <c r="R5" s="276"/>
      <c r="S5" s="276"/>
      <c r="T5" s="277"/>
      <c r="U5" s="223" t="s">
        <v>55</v>
      </c>
      <c r="V5" s="224"/>
    </row>
    <row r="6" spans="1:23" ht="93.75" customHeight="1">
      <c r="A6" s="237"/>
      <c r="B6" s="262"/>
      <c r="C6" s="267"/>
      <c r="D6" s="268"/>
      <c r="E6" s="268"/>
      <c r="F6" s="268"/>
      <c r="G6" s="269"/>
      <c r="H6" s="273"/>
      <c r="I6" s="274"/>
      <c r="J6" s="244" t="s">
        <v>81</v>
      </c>
      <c r="K6" s="245"/>
      <c r="L6" s="245"/>
      <c r="M6" s="245"/>
      <c r="N6" s="245"/>
      <c r="O6" s="245"/>
      <c r="P6" s="240"/>
      <c r="Q6" s="239" t="s">
        <v>54</v>
      </c>
      <c r="R6" s="240"/>
      <c r="S6" s="239" t="s">
        <v>0</v>
      </c>
      <c r="T6" s="257"/>
      <c r="U6" s="225"/>
      <c r="V6" s="226"/>
      <c r="W6" t="s">
        <v>58</v>
      </c>
    </row>
    <row r="7" spans="1:23" ht="15.75" customHeight="1">
      <c r="A7" s="237"/>
      <c r="B7" s="262"/>
      <c r="C7" s="241">
        <v>2024</v>
      </c>
      <c r="D7" s="230" t="s">
        <v>1</v>
      </c>
      <c r="E7" s="230">
        <v>2025</v>
      </c>
      <c r="F7" s="233" t="s">
        <v>1</v>
      </c>
      <c r="G7" s="230" t="s">
        <v>38</v>
      </c>
      <c r="H7" s="233" t="s">
        <v>37</v>
      </c>
      <c r="I7" s="251" t="s">
        <v>1</v>
      </c>
      <c r="J7" s="241">
        <v>2024</v>
      </c>
      <c r="K7" s="230" t="s">
        <v>1</v>
      </c>
      <c r="L7" s="230">
        <v>2025</v>
      </c>
      <c r="M7" s="230" t="s">
        <v>1</v>
      </c>
      <c r="N7" s="227" t="s">
        <v>35</v>
      </c>
      <c r="O7" s="228"/>
      <c r="P7" s="229"/>
      <c r="Q7" s="230">
        <v>2024</v>
      </c>
      <c r="R7" s="230">
        <v>2025</v>
      </c>
      <c r="S7" s="233" t="s">
        <v>37</v>
      </c>
      <c r="T7" s="258" t="s">
        <v>1</v>
      </c>
      <c r="U7" s="278" t="s">
        <v>85</v>
      </c>
      <c r="V7" s="246" t="s">
        <v>28</v>
      </c>
    </row>
    <row r="8" spans="1:23" ht="18" customHeight="1">
      <c r="A8" s="237"/>
      <c r="B8" s="262"/>
      <c r="C8" s="242"/>
      <c r="D8" s="231"/>
      <c r="E8" s="231"/>
      <c r="F8" s="234"/>
      <c r="G8" s="231"/>
      <c r="H8" s="234"/>
      <c r="I8" s="252"/>
      <c r="J8" s="242"/>
      <c r="K8" s="231"/>
      <c r="L8" s="231"/>
      <c r="M8" s="231"/>
      <c r="N8" s="254" t="s">
        <v>29</v>
      </c>
      <c r="O8" s="227" t="s">
        <v>36</v>
      </c>
      <c r="P8" s="229"/>
      <c r="Q8" s="231"/>
      <c r="R8" s="231"/>
      <c r="S8" s="234"/>
      <c r="T8" s="259"/>
      <c r="U8" s="279"/>
      <c r="V8" s="247"/>
    </row>
    <row r="9" spans="1:23" ht="30.75" customHeight="1">
      <c r="A9" s="237"/>
      <c r="B9" s="262"/>
      <c r="C9" s="243"/>
      <c r="D9" s="232"/>
      <c r="E9" s="232"/>
      <c r="F9" s="235"/>
      <c r="G9" s="232"/>
      <c r="H9" s="235"/>
      <c r="I9" s="253"/>
      <c r="J9" s="243"/>
      <c r="K9" s="232"/>
      <c r="L9" s="232"/>
      <c r="M9" s="232"/>
      <c r="N9" s="255"/>
      <c r="O9" s="17" t="s">
        <v>30</v>
      </c>
      <c r="P9" s="17" t="s">
        <v>31</v>
      </c>
      <c r="Q9" s="232"/>
      <c r="R9" s="232"/>
      <c r="S9" s="235"/>
      <c r="T9" s="260"/>
      <c r="U9" s="280"/>
      <c r="V9" s="248"/>
    </row>
    <row r="10" spans="1:23" ht="15" customHeight="1" thickBot="1">
      <c r="A10" s="238"/>
      <c r="B10" s="263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5</v>
      </c>
      <c r="D11" s="15">
        <v>1.1185682326621925E-2</v>
      </c>
      <c r="E11" s="16">
        <v>7</v>
      </c>
      <c r="F11" s="15">
        <v>1.5053763440860216E-2</v>
      </c>
      <c r="G11" s="16">
        <v>0</v>
      </c>
      <c r="H11" s="16">
        <v>2</v>
      </c>
      <c r="I11" s="98">
        <v>0.4</v>
      </c>
      <c r="J11" s="102">
        <v>10</v>
      </c>
      <c r="K11" s="13">
        <v>3.2883919763235779E-3</v>
      </c>
      <c r="L11" s="14">
        <v>5</v>
      </c>
      <c r="M11" s="13">
        <v>2.051702913418137E-3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-5</v>
      </c>
      <c r="T11" s="103">
        <v>-0.5</v>
      </c>
      <c r="U11" s="83">
        <v>12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5</v>
      </c>
      <c r="D12" s="15">
        <v>1.2755102040816327E-2</v>
      </c>
      <c r="E12" s="16">
        <v>5</v>
      </c>
      <c r="F12" s="15">
        <v>1.2500000000000001E-2</v>
      </c>
      <c r="G12" s="16">
        <v>0</v>
      </c>
      <c r="H12" s="16">
        <v>0</v>
      </c>
      <c r="I12" s="98">
        <v>0</v>
      </c>
      <c r="J12" s="102">
        <v>3</v>
      </c>
      <c r="K12" s="13">
        <v>1.6939582156973462E-3</v>
      </c>
      <c r="L12" s="14">
        <v>7</v>
      </c>
      <c r="M12" s="13">
        <v>4.464285714285714E-3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4</v>
      </c>
      <c r="T12" s="103">
        <v>1.3333333333333333</v>
      </c>
      <c r="U12" s="83">
        <v>12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22</v>
      </c>
      <c r="D13" s="15">
        <v>1.7973856209150325E-2</v>
      </c>
      <c r="E13" s="16">
        <v>27</v>
      </c>
      <c r="F13" s="15">
        <v>2.2076860179885527E-2</v>
      </c>
      <c r="G13" s="16">
        <v>0</v>
      </c>
      <c r="H13" s="16">
        <v>5</v>
      </c>
      <c r="I13" s="98">
        <v>0.22727272727272727</v>
      </c>
      <c r="J13" s="102">
        <v>34</v>
      </c>
      <c r="K13" s="13">
        <v>3.6231884057971015E-3</v>
      </c>
      <c r="L13" s="14">
        <v>26</v>
      </c>
      <c r="M13" s="13">
        <v>3.2907226933299584E-3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-8</v>
      </c>
      <c r="T13" s="103">
        <v>-0.23529411764705882</v>
      </c>
      <c r="U13" s="83">
        <v>53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9</v>
      </c>
      <c r="D14" s="15">
        <v>1.8633540372670808E-2</v>
      </c>
      <c r="E14" s="16">
        <v>3</v>
      </c>
      <c r="F14" s="15">
        <v>9.9009900990099011E-3</v>
      </c>
      <c r="G14" s="16">
        <v>0</v>
      </c>
      <c r="H14" s="16">
        <v>-6</v>
      </c>
      <c r="I14" s="98">
        <v>-0.66666666666666663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9</v>
      </c>
      <c r="D15" s="15">
        <v>1.7307692307692309E-2</v>
      </c>
      <c r="E15" s="16">
        <v>27</v>
      </c>
      <c r="F15" s="15">
        <v>4.8736462093862815E-2</v>
      </c>
      <c r="G15" s="16">
        <v>0</v>
      </c>
      <c r="H15" s="16">
        <v>18</v>
      </c>
      <c r="I15" s="98">
        <v>2</v>
      </c>
      <c r="J15" s="102">
        <v>21</v>
      </c>
      <c r="K15" s="13">
        <v>7.0898041863605675E-3</v>
      </c>
      <c r="L15" s="14">
        <v>14</v>
      </c>
      <c r="M15" s="13">
        <v>5.9880239520958087E-3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-7</v>
      </c>
      <c r="T15" s="103">
        <v>-0.33333333333333331</v>
      </c>
      <c r="U15" s="83">
        <v>41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8</v>
      </c>
      <c r="D16" s="15">
        <v>1.6326530612244899E-2</v>
      </c>
      <c r="E16" s="16">
        <v>9</v>
      </c>
      <c r="F16" s="15">
        <v>1.9189765458422176E-2</v>
      </c>
      <c r="G16" s="16">
        <v>0</v>
      </c>
      <c r="H16" s="16">
        <v>1</v>
      </c>
      <c r="I16" s="98">
        <v>0.125</v>
      </c>
      <c r="J16" s="102">
        <v>5</v>
      </c>
      <c r="K16" s="13">
        <v>1.7793594306049821E-3</v>
      </c>
      <c r="L16" s="14">
        <v>9</v>
      </c>
      <c r="M16" s="13">
        <v>3.6600244001626678E-3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2">
        <v>4</v>
      </c>
      <c r="T16" s="103">
        <v>0.8</v>
      </c>
      <c r="U16" s="83">
        <v>18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4</v>
      </c>
      <c r="D17" s="15">
        <v>1.06951871657754E-2</v>
      </c>
      <c r="E17" s="16">
        <v>6</v>
      </c>
      <c r="F17" s="15">
        <v>2.0477815699658702E-2</v>
      </c>
      <c r="G17" s="16">
        <v>0</v>
      </c>
      <c r="H17" s="16">
        <v>2</v>
      </c>
      <c r="I17" s="98">
        <v>0.5</v>
      </c>
      <c r="J17" s="102">
        <v>12</v>
      </c>
      <c r="K17" s="13">
        <v>4.5941807044410417E-3</v>
      </c>
      <c r="L17" s="14">
        <v>15</v>
      </c>
      <c r="M17" s="13">
        <v>7.6026355803345156E-3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3</v>
      </c>
      <c r="T17" s="103">
        <v>0.25</v>
      </c>
      <c r="U17" s="83">
        <v>21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13</v>
      </c>
      <c r="D18" s="15">
        <v>2.6052104208416832E-2</v>
      </c>
      <c r="E18" s="16">
        <v>17</v>
      </c>
      <c r="F18" s="15">
        <v>3.8288288288288286E-2</v>
      </c>
      <c r="G18" s="16">
        <v>0</v>
      </c>
      <c r="H18" s="16">
        <v>4</v>
      </c>
      <c r="I18" s="98">
        <v>0.30769230769230771</v>
      </c>
      <c r="J18" s="102">
        <v>3</v>
      </c>
      <c r="K18" s="13">
        <v>2.3566378633150041E-3</v>
      </c>
      <c r="L18" s="14">
        <v>3</v>
      </c>
      <c r="M18" s="13">
        <v>2.5839793281653748E-3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03">
        <v>0</v>
      </c>
      <c r="U18" s="83">
        <v>20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2.0661157024793389E-3</v>
      </c>
      <c r="E19" s="16">
        <v>23</v>
      </c>
      <c r="F19" s="15">
        <v>1.3545347467608953E-2</v>
      </c>
      <c r="G19" s="16">
        <v>0</v>
      </c>
      <c r="H19" s="16">
        <v>19</v>
      </c>
      <c r="I19" s="98">
        <v>4.75</v>
      </c>
      <c r="J19" s="102">
        <v>19</v>
      </c>
      <c r="K19" s="13">
        <v>1.6562064156206415E-3</v>
      </c>
      <c r="L19" s="14">
        <v>26</v>
      </c>
      <c r="M19" s="13">
        <v>2.6463104325699744E-3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7</v>
      </c>
      <c r="T19" s="103">
        <v>0.36842105263157893</v>
      </c>
      <c r="U19" s="83">
        <v>49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</v>
      </c>
      <c r="D20" s="15">
        <v>9.0090090090090089E-3</v>
      </c>
      <c r="E20" s="16">
        <v>7</v>
      </c>
      <c r="F20" s="15">
        <v>3.1674208144796379E-2</v>
      </c>
      <c r="G20" s="16">
        <v>0</v>
      </c>
      <c r="H20" s="16">
        <v>5</v>
      </c>
      <c r="I20" s="98">
        <v>2.5</v>
      </c>
      <c r="J20" s="102">
        <v>13</v>
      </c>
      <c r="K20" s="13">
        <v>5.3630363036303629E-3</v>
      </c>
      <c r="L20" s="14">
        <v>8</v>
      </c>
      <c r="M20" s="13">
        <v>4.1194644696189494E-3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-5</v>
      </c>
      <c r="T20" s="103">
        <v>-0.38461538461538464</v>
      </c>
      <c r="U20" s="83">
        <v>15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2</v>
      </c>
      <c r="M21" s="13">
        <v>5.9171597633136093E-3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2</v>
      </c>
      <c r="T21" s="103" t="e">
        <v>#DIV/0!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22</v>
      </c>
      <c r="D22" s="15">
        <v>2.6763990267639901E-2</v>
      </c>
      <c r="E22" s="16">
        <v>26</v>
      </c>
      <c r="F22" s="15">
        <v>3.2378580323785801E-2</v>
      </c>
      <c r="G22" s="16">
        <v>0</v>
      </c>
      <c r="H22" s="16">
        <v>4</v>
      </c>
      <c r="I22" s="98">
        <v>0.18181818181818182</v>
      </c>
      <c r="J22" s="102">
        <v>15</v>
      </c>
      <c r="K22" s="13">
        <v>4.3566656985187333E-3</v>
      </c>
      <c r="L22" s="14">
        <v>15</v>
      </c>
      <c r="M22" s="13">
        <v>5.3380782918149468E-3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0</v>
      </c>
      <c r="T22" s="103">
        <v>0</v>
      </c>
      <c r="U22" s="83">
        <v>41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8</v>
      </c>
      <c r="D23" s="15">
        <v>2.3529411764705882E-2</v>
      </c>
      <c r="E23" s="16">
        <v>4</v>
      </c>
      <c r="F23" s="15">
        <v>1.3201320132013201E-2</v>
      </c>
      <c r="G23" s="16">
        <v>0</v>
      </c>
      <c r="H23" s="16">
        <v>-4</v>
      </c>
      <c r="I23" s="98">
        <v>-0.5</v>
      </c>
      <c r="J23" s="102">
        <v>4</v>
      </c>
      <c r="K23" s="13">
        <v>1.5515903801396431E-3</v>
      </c>
      <c r="L23" s="14">
        <v>7</v>
      </c>
      <c r="M23" s="13">
        <v>3.3589251439539347E-3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3</v>
      </c>
      <c r="T23" s="103">
        <v>0.75</v>
      </c>
      <c r="U23" s="83">
        <v>11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16</v>
      </c>
      <c r="D24" s="15">
        <v>1.8018018018018018E-2</v>
      </c>
      <c r="E24" s="16">
        <v>22</v>
      </c>
      <c r="F24" s="15">
        <v>2.4363233665559248E-2</v>
      </c>
      <c r="G24" s="16">
        <v>0</v>
      </c>
      <c r="H24" s="16">
        <v>6</v>
      </c>
      <c r="I24" s="98">
        <v>0.375</v>
      </c>
      <c r="J24" s="102">
        <v>18</v>
      </c>
      <c r="K24" s="13">
        <v>3.1098825155494126E-3</v>
      </c>
      <c r="L24" s="14">
        <v>15</v>
      </c>
      <c r="M24" s="13">
        <v>2.8517110266159697E-3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-3</v>
      </c>
      <c r="T24" s="103">
        <v>-0.16666666666666666</v>
      </c>
      <c r="U24" s="83">
        <v>37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6</v>
      </c>
      <c r="D25" s="15">
        <v>1.3015184381778741E-2</v>
      </c>
      <c r="E25" s="16">
        <v>6</v>
      </c>
      <c r="F25" s="15">
        <v>1.3986013986013986E-2</v>
      </c>
      <c r="G25" s="16">
        <v>0</v>
      </c>
      <c r="H25" s="16">
        <v>0</v>
      </c>
      <c r="I25" s="98">
        <v>0</v>
      </c>
      <c r="J25" s="102">
        <v>10</v>
      </c>
      <c r="K25" s="13">
        <v>2.5335697998479859E-3</v>
      </c>
      <c r="L25" s="14">
        <v>8</v>
      </c>
      <c r="M25" s="13">
        <v>2.7894002789400278E-3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-2</v>
      </c>
      <c r="T25" s="103">
        <v>-0.2</v>
      </c>
      <c r="U25" s="83">
        <v>14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4</v>
      </c>
      <c r="D26" s="15">
        <v>9.8280098280098278E-3</v>
      </c>
      <c r="E26" s="16">
        <v>9</v>
      </c>
      <c r="F26" s="15">
        <v>2.2443890274314215E-2</v>
      </c>
      <c r="G26" s="16">
        <v>0</v>
      </c>
      <c r="H26" s="16">
        <v>5</v>
      </c>
      <c r="I26" s="98">
        <v>1.25</v>
      </c>
      <c r="J26" s="102">
        <v>7</v>
      </c>
      <c r="K26" s="13">
        <v>3.1774852473899226E-3</v>
      </c>
      <c r="L26" s="14">
        <v>3</v>
      </c>
      <c r="M26" s="13">
        <v>1.7142857142857142E-3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-4</v>
      </c>
      <c r="T26" s="103">
        <v>-0.5714285714285714</v>
      </c>
      <c r="U26" s="83">
        <v>12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20</v>
      </c>
      <c r="D27" s="15">
        <v>3.7593984962406013E-2</v>
      </c>
      <c r="E27" s="16">
        <v>18</v>
      </c>
      <c r="F27" s="15">
        <v>4.2154566744730677E-2</v>
      </c>
      <c r="G27" s="16">
        <v>0</v>
      </c>
      <c r="H27" s="16">
        <v>-2</v>
      </c>
      <c r="I27" s="98">
        <v>-0.1</v>
      </c>
      <c r="J27" s="102">
        <v>1</v>
      </c>
      <c r="K27" s="13">
        <v>6.2814070351758795E-4</v>
      </c>
      <c r="L27" s="14">
        <v>3</v>
      </c>
      <c r="M27" s="13">
        <v>2.3904382470119521E-3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2</v>
      </c>
      <c r="T27" s="103">
        <v>2</v>
      </c>
      <c r="U27" s="83">
        <v>21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6</v>
      </c>
      <c r="D28" s="15">
        <v>2.1201413427561839E-2</v>
      </c>
      <c r="E28" s="16">
        <v>4</v>
      </c>
      <c r="F28" s="15">
        <v>1.680672268907563E-2</v>
      </c>
      <c r="G28" s="16">
        <v>0</v>
      </c>
      <c r="H28" s="16">
        <v>-2</v>
      </c>
      <c r="I28" s="98">
        <v>-0.33333333333333331</v>
      </c>
      <c r="J28" s="102">
        <v>6</v>
      </c>
      <c r="K28" s="13">
        <v>4.3383947939262474E-3</v>
      </c>
      <c r="L28" s="14">
        <v>2</v>
      </c>
      <c r="M28" s="13">
        <v>1.8001800180018001E-3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-4</v>
      </c>
      <c r="T28" s="103">
        <v>-0.66666666666666663</v>
      </c>
      <c r="U28" s="83">
        <v>6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16</v>
      </c>
      <c r="D29" s="15">
        <v>1.6276703967446592E-2</v>
      </c>
      <c r="E29" s="16">
        <v>28</v>
      </c>
      <c r="F29" s="15">
        <v>2.6119402985074626E-2</v>
      </c>
      <c r="G29" s="16">
        <v>0</v>
      </c>
      <c r="H29" s="16">
        <v>12</v>
      </c>
      <c r="I29" s="98">
        <v>0.75</v>
      </c>
      <c r="J29" s="102">
        <v>14</v>
      </c>
      <c r="K29" s="13">
        <v>2.3549201009251471E-3</v>
      </c>
      <c r="L29" s="14">
        <v>8</v>
      </c>
      <c r="M29" s="13">
        <v>1.5829046299960427E-3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-6</v>
      </c>
      <c r="T29" s="103">
        <v>-0.42857142857142855</v>
      </c>
      <c r="U29" s="83">
        <v>36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2</v>
      </c>
      <c r="D30" s="15">
        <v>8.9686098654708519E-3</v>
      </c>
      <c r="E30" s="16">
        <v>0</v>
      </c>
      <c r="F30" s="15">
        <v>0</v>
      </c>
      <c r="G30" s="16">
        <v>0</v>
      </c>
      <c r="H30" s="16">
        <v>-2</v>
      </c>
      <c r="I30" s="98">
        <v>-1</v>
      </c>
      <c r="J30" s="102">
        <v>1</v>
      </c>
      <c r="K30" s="13">
        <v>1.0822510822510823E-3</v>
      </c>
      <c r="L30" s="14">
        <v>1</v>
      </c>
      <c r="M30" s="13">
        <v>1.3888888888888889E-3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>
        <v>0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9</v>
      </c>
      <c r="D31" s="15">
        <v>1.7716535433070866E-2</v>
      </c>
      <c r="E31" s="16">
        <v>11</v>
      </c>
      <c r="F31" s="15">
        <v>2.268041237113402E-2</v>
      </c>
      <c r="G31" s="16">
        <v>0</v>
      </c>
      <c r="H31" s="16">
        <v>2</v>
      </c>
      <c r="I31" s="98">
        <v>0.22222222222222221</v>
      </c>
      <c r="J31" s="102">
        <v>15</v>
      </c>
      <c r="K31" s="13">
        <v>7.8247261345852897E-3</v>
      </c>
      <c r="L31" s="14">
        <v>7</v>
      </c>
      <c r="M31" s="13">
        <v>4.5841519318926003E-3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-8</v>
      </c>
      <c r="T31" s="103">
        <v>-0.53333333333333333</v>
      </c>
      <c r="U31" s="83">
        <v>18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6</v>
      </c>
      <c r="D32" s="15">
        <v>1.5384615384615385E-2</v>
      </c>
      <c r="E32" s="16">
        <v>6</v>
      </c>
      <c r="F32" s="15">
        <v>1.7492711370262391E-2</v>
      </c>
      <c r="G32" s="16">
        <v>0</v>
      </c>
      <c r="H32" s="16">
        <v>0</v>
      </c>
      <c r="I32" s="98">
        <v>0</v>
      </c>
      <c r="J32" s="102">
        <v>26</v>
      </c>
      <c r="K32" s="13">
        <v>9.2691622103386814E-3</v>
      </c>
      <c r="L32" s="14">
        <v>9</v>
      </c>
      <c r="M32" s="13">
        <v>4.2134831460674156E-3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-17</v>
      </c>
      <c r="T32" s="103">
        <v>-0.65384615384615385</v>
      </c>
      <c r="U32" s="83">
        <v>15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9</v>
      </c>
      <c r="D33" s="15">
        <v>2.5352112676056339E-2</v>
      </c>
      <c r="E33" s="16">
        <v>2</v>
      </c>
      <c r="F33" s="15">
        <v>5.8479532163742687E-3</v>
      </c>
      <c r="G33" s="16">
        <v>0</v>
      </c>
      <c r="H33" s="16">
        <v>-7</v>
      </c>
      <c r="I33" s="98">
        <v>-0.77777777777777779</v>
      </c>
      <c r="J33" s="102">
        <v>3</v>
      </c>
      <c r="K33" s="13">
        <v>2.5684931506849314E-3</v>
      </c>
      <c r="L33" s="14">
        <v>8</v>
      </c>
      <c r="M33" s="13">
        <v>8.2219938335046251E-3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5</v>
      </c>
      <c r="T33" s="103">
        <v>1.6666666666666667</v>
      </c>
      <c r="U33" s="83">
        <v>10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19</v>
      </c>
      <c r="D34" s="87">
        <v>5.3072625698324022E-2</v>
      </c>
      <c r="E34" s="85">
        <v>16</v>
      </c>
      <c r="F34" s="87">
        <v>4.5714285714285714E-2</v>
      </c>
      <c r="G34" s="85">
        <v>0</v>
      </c>
      <c r="H34" s="85">
        <v>-3</v>
      </c>
      <c r="I34" s="100">
        <v>-0.15789473684210525</v>
      </c>
      <c r="J34" s="104">
        <v>30</v>
      </c>
      <c r="K34" s="92">
        <v>1.3774104683195593E-2</v>
      </c>
      <c r="L34" s="90">
        <v>19</v>
      </c>
      <c r="M34" s="92">
        <v>1.1656441717791411E-2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-11</v>
      </c>
      <c r="T34" s="105">
        <v>-0.36666666666666664</v>
      </c>
      <c r="U34" s="84">
        <v>35</v>
      </c>
      <c r="V34" s="82">
        <v>0</v>
      </c>
    </row>
    <row r="35" spans="1:22" ht="20.25" thickBot="1">
      <c r="A35" s="249" t="s">
        <v>40</v>
      </c>
      <c r="B35" s="250"/>
      <c r="C35" s="86">
        <v>224</v>
      </c>
      <c r="D35" s="88">
        <v>1.6961986975617144E-2</v>
      </c>
      <c r="E35" s="86">
        <v>283</v>
      </c>
      <c r="F35" s="88">
        <v>2.2817060388615657E-2</v>
      </c>
      <c r="G35" s="86">
        <v>0</v>
      </c>
      <c r="H35" s="86">
        <v>59</v>
      </c>
      <c r="I35" s="89">
        <v>0.26339285714285715</v>
      </c>
      <c r="J35" s="91">
        <v>270</v>
      </c>
      <c r="K35" s="93">
        <v>3.7166021996778943E-3</v>
      </c>
      <c r="L35" s="91">
        <v>220</v>
      </c>
      <c r="M35" s="93">
        <v>3.7783159015576965E-3</v>
      </c>
      <c r="N35" s="91">
        <v>1</v>
      </c>
      <c r="O35" s="91">
        <v>0</v>
      </c>
      <c r="P35" s="91">
        <v>0</v>
      </c>
      <c r="Q35" s="91">
        <v>1</v>
      </c>
      <c r="R35" s="91">
        <v>0</v>
      </c>
      <c r="S35" s="91">
        <v>-50</v>
      </c>
      <c r="T35" s="93">
        <v>-0.18518518518518517</v>
      </c>
      <c r="U35" s="101">
        <v>503</v>
      </c>
      <c r="V35" s="95">
        <v>1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U13" sqref="U1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10">
        <v>2024</v>
      </c>
      <c r="D3" s="111" t="s">
        <v>1</v>
      </c>
      <c r="E3" s="112">
        <v>2025</v>
      </c>
      <c r="F3" s="113" t="s">
        <v>1</v>
      </c>
      <c r="G3" s="114" t="s">
        <v>37</v>
      </c>
      <c r="H3" s="115" t="s">
        <v>1</v>
      </c>
      <c r="I3" s="116">
        <v>2024</v>
      </c>
      <c r="J3" s="111" t="s">
        <v>1</v>
      </c>
      <c r="K3" s="112">
        <v>2025</v>
      </c>
      <c r="L3" s="113" t="s">
        <v>1</v>
      </c>
      <c r="M3" s="114" t="s">
        <v>37</v>
      </c>
      <c r="N3" s="117" t="s">
        <v>1</v>
      </c>
      <c r="O3" s="116">
        <v>2024</v>
      </c>
      <c r="P3" s="118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08">
        <v>1</v>
      </c>
      <c r="B4" s="119" t="s">
        <v>20</v>
      </c>
      <c r="C4" s="159">
        <v>29</v>
      </c>
      <c r="D4" s="133">
        <v>8.4400465657741564E-3</v>
      </c>
      <c r="E4" s="132">
        <v>19</v>
      </c>
      <c r="F4" s="133">
        <f>E4/Q4</f>
        <v>6.2706270627062707E-3</v>
      </c>
      <c r="G4" s="134">
        <f>E4-C4</f>
        <v>-10</v>
      </c>
      <c r="H4" s="135">
        <f>G4/C4</f>
        <v>-0.34482758620689657</v>
      </c>
      <c r="I4" s="159">
        <v>23</v>
      </c>
      <c r="J4" s="133">
        <v>6.6938300349243304E-3</v>
      </c>
      <c r="K4" s="134">
        <v>15</v>
      </c>
      <c r="L4" s="133">
        <f>K4/Q4</f>
        <v>4.9504950495049506E-3</v>
      </c>
      <c r="M4" s="134">
        <f>K4-I4</f>
        <v>-8</v>
      </c>
      <c r="N4" s="136">
        <f>M4/I4</f>
        <v>-0.34782608695652173</v>
      </c>
      <c r="O4" s="159">
        <v>1</v>
      </c>
      <c r="P4" s="137">
        <v>0</v>
      </c>
      <c r="Q4" s="156">
        <f>[1]Громад_Виправ!C7+[1]Громад_Виправ!M7+[1]Звільн_з_випр_УДЗ_і_Розш!C8+[1]Позб_права!C7+'[1]Пробаційний нагляд'!C8</f>
        <v>3030</v>
      </c>
      <c r="R4" s="157"/>
      <c r="S4" s="120"/>
      <c r="T4" s="121"/>
    </row>
    <row r="5" spans="1:25" s="18" customFormat="1" ht="21" customHeight="1">
      <c r="A5" s="108">
        <v>2</v>
      </c>
      <c r="B5" s="119" t="s">
        <v>2</v>
      </c>
      <c r="C5" s="159">
        <v>24</v>
      </c>
      <c r="D5" s="133">
        <v>1.1347517730496455E-2</v>
      </c>
      <c r="E5" s="132">
        <v>27</v>
      </c>
      <c r="F5" s="133">
        <f t="shared" ref="F5:F28" si="0">E5/Q5</f>
        <v>1.3698630136986301E-2</v>
      </c>
      <c r="G5" s="134">
        <f t="shared" ref="G5:G28" si="1">E5-C5</f>
        <v>3</v>
      </c>
      <c r="H5" s="135">
        <f t="shared" ref="H5:H27" si="2">G5/C5</f>
        <v>0.125</v>
      </c>
      <c r="I5" s="159">
        <v>20</v>
      </c>
      <c r="J5" s="133">
        <v>9.4562647754137114E-3</v>
      </c>
      <c r="K5" s="134">
        <v>22</v>
      </c>
      <c r="L5" s="133">
        <f t="shared" ref="L5:L28" si="3">K5/Q5</f>
        <v>1.1161846778285134E-2</v>
      </c>
      <c r="M5" s="134">
        <f t="shared" ref="M5:M28" si="4">K5-I5</f>
        <v>2</v>
      </c>
      <c r="N5" s="136">
        <f t="shared" ref="N5:N27" si="5">M5/I5</f>
        <v>0.1</v>
      </c>
      <c r="O5" s="159">
        <v>0</v>
      </c>
      <c r="P5" s="137">
        <v>0</v>
      </c>
      <c r="Q5" s="156">
        <f>[1]Громад_Виправ!C8+[1]Громад_Виправ!M8+[1]Звільн_з_випр_УДЗ_і_Розш!C9+[1]Позб_права!C8+'[1]Пробаційний нагляд'!C9</f>
        <v>1971</v>
      </c>
      <c r="R5" s="157"/>
      <c r="S5" s="120"/>
      <c r="T5" s="121"/>
    </row>
    <row r="6" spans="1:25" s="18" customFormat="1" ht="21" customHeight="1">
      <c r="A6" s="108">
        <v>3</v>
      </c>
      <c r="B6" s="119" t="s">
        <v>3</v>
      </c>
      <c r="C6" s="159">
        <v>116</v>
      </c>
      <c r="D6" s="133">
        <v>1.1284046692607004E-2</v>
      </c>
      <c r="E6" s="132">
        <v>78</v>
      </c>
      <c r="F6" s="133">
        <f t="shared" si="0"/>
        <v>8.4142394822006479E-3</v>
      </c>
      <c r="G6" s="134">
        <f t="shared" si="1"/>
        <v>-38</v>
      </c>
      <c r="H6" s="135">
        <f t="shared" si="2"/>
        <v>-0.32758620689655171</v>
      </c>
      <c r="I6" s="159">
        <v>81</v>
      </c>
      <c r="J6" s="133">
        <v>7.8793774319066145E-3</v>
      </c>
      <c r="K6" s="134">
        <v>48</v>
      </c>
      <c r="L6" s="133">
        <f t="shared" si="3"/>
        <v>5.1779935275080907E-3</v>
      </c>
      <c r="M6" s="134">
        <f t="shared" si="4"/>
        <v>-33</v>
      </c>
      <c r="N6" s="136">
        <f t="shared" si="5"/>
        <v>-0.40740740740740738</v>
      </c>
      <c r="O6" s="159">
        <v>1</v>
      </c>
      <c r="P6" s="137">
        <v>1</v>
      </c>
      <c r="Q6" s="156">
        <f>[1]Громад_Виправ!C9+[1]Громад_Виправ!M9+[1]Звільн_з_випр_УДЗ_і_Розш!C10+[1]Позб_права!C9+'[1]Пробаційний нагляд'!C10</f>
        <v>9270</v>
      </c>
      <c r="R6" s="157"/>
      <c r="S6" s="120"/>
      <c r="T6" s="121"/>
    </row>
    <row r="7" spans="1:25" s="18" customFormat="1" ht="21" customHeight="1">
      <c r="A7" s="108">
        <v>4</v>
      </c>
      <c r="B7" s="119" t="s">
        <v>21</v>
      </c>
      <c r="C7" s="159">
        <v>27</v>
      </c>
      <c r="D7" s="133">
        <v>9.9337748344370865E-3</v>
      </c>
      <c r="E7" s="132">
        <v>15</v>
      </c>
      <c r="F7" s="133">
        <f t="shared" si="0"/>
        <v>7.0555032925682035E-3</v>
      </c>
      <c r="G7" s="134">
        <f t="shared" si="1"/>
        <v>-12</v>
      </c>
      <c r="H7" s="135">
        <f t="shared" si="2"/>
        <v>-0.44444444444444442</v>
      </c>
      <c r="I7" s="159">
        <v>17</v>
      </c>
      <c r="J7" s="133">
        <v>6.2545989698307583E-3</v>
      </c>
      <c r="K7" s="134">
        <v>9</v>
      </c>
      <c r="L7" s="133">
        <f t="shared" si="3"/>
        <v>4.2333019755409216E-3</v>
      </c>
      <c r="M7" s="134">
        <f t="shared" si="4"/>
        <v>-8</v>
      </c>
      <c r="N7" s="136">
        <f t="shared" si="5"/>
        <v>-0.47058823529411764</v>
      </c>
      <c r="O7" s="159">
        <v>0</v>
      </c>
      <c r="P7" s="137">
        <v>0</v>
      </c>
      <c r="Q7" s="156">
        <f>[1]Громад_Виправ!C10+[1]Громад_Виправ!M10+[1]Звільн_з_випр_УДЗ_і_Розш!C11+[1]Позб_права!C10+'[1]Пробаційний нагляд'!C11</f>
        <v>2126</v>
      </c>
      <c r="R7" s="157"/>
      <c r="S7" s="120"/>
      <c r="T7" s="122"/>
    </row>
    <row r="8" spans="1:25" s="18" customFormat="1" ht="21" customHeight="1">
      <c r="A8" s="108">
        <v>5</v>
      </c>
      <c r="B8" s="119" t="s">
        <v>4</v>
      </c>
      <c r="C8" s="159">
        <v>33</v>
      </c>
      <c r="D8" s="133">
        <v>9.7633136094674548E-3</v>
      </c>
      <c r="E8" s="132">
        <v>24</v>
      </c>
      <c r="F8" s="133">
        <f t="shared" si="0"/>
        <v>7.7846253649043141E-3</v>
      </c>
      <c r="G8" s="134">
        <f>E8-C8</f>
        <v>-9</v>
      </c>
      <c r="H8" s="135">
        <f t="shared" si="2"/>
        <v>-0.27272727272727271</v>
      </c>
      <c r="I8" s="159">
        <v>28</v>
      </c>
      <c r="J8" s="133">
        <v>8.2840236686390536E-3</v>
      </c>
      <c r="K8" s="134">
        <v>22</v>
      </c>
      <c r="L8" s="133">
        <f t="shared" si="3"/>
        <v>7.1359065844956212E-3</v>
      </c>
      <c r="M8" s="134">
        <f t="shared" si="4"/>
        <v>-6</v>
      </c>
      <c r="N8" s="136">
        <f t="shared" si="5"/>
        <v>-0.21428571428571427</v>
      </c>
      <c r="O8" s="159">
        <v>1</v>
      </c>
      <c r="P8" s="137">
        <v>1</v>
      </c>
      <c r="Q8" s="156">
        <f>[1]Громад_Виправ!C11+[1]Громад_Виправ!M11+[1]Звільн_з_випр_УДЗ_і_Розш!C12+[1]Позб_права!C11+'[1]Пробаційний нагляд'!C12</f>
        <v>3083</v>
      </c>
      <c r="R8" s="157"/>
      <c r="S8" s="120"/>
      <c r="T8" s="121"/>
    </row>
    <row r="9" spans="1:25" s="18" customFormat="1" ht="21" customHeight="1">
      <c r="A9" s="108">
        <v>6</v>
      </c>
      <c r="B9" s="119" t="s">
        <v>5</v>
      </c>
      <c r="C9" s="159">
        <v>24</v>
      </c>
      <c r="D9" s="133">
        <v>7.8099576960624795E-3</v>
      </c>
      <c r="E9" s="132">
        <v>13</v>
      </c>
      <c r="F9" s="133">
        <f t="shared" si="0"/>
        <v>4.7376093294460644E-3</v>
      </c>
      <c r="G9" s="134">
        <f t="shared" si="1"/>
        <v>-11</v>
      </c>
      <c r="H9" s="135">
        <f t="shared" si="2"/>
        <v>-0.45833333333333331</v>
      </c>
      <c r="I9" s="159">
        <v>19</v>
      </c>
      <c r="J9" s="133">
        <v>6.1828831760494633E-3</v>
      </c>
      <c r="K9" s="134">
        <v>10</v>
      </c>
      <c r="L9" s="133">
        <f t="shared" si="3"/>
        <v>3.6443148688046646E-3</v>
      </c>
      <c r="M9" s="134">
        <f t="shared" si="4"/>
        <v>-9</v>
      </c>
      <c r="N9" s="136">
        <f t="shared" si="5"/>
        <v>-0.47368421052631576</v>
      </c>
      <c r="O9" s="159">
        <v>0</v>
      </c>
      <c r="P9" s="137">
        <v>0</v>
      </c>
      <c r="Q9" s="156">
        <f>[1]Громад_Виправ!C12+[1]Громад_Виправ!M12+[1]Звільн_з_випр_УДЗ_і_Розш!C13+[1]Позб_права!C12+'[1]Пробаційний нагляд'!C13</f>
        <v>2744</v>
      </c>
      <c r="R9" s="157"/>
      <c r="S9" s="120"/>
      <c r="T9" s="121"/>
    </row>
    <row r="10" spans="1:25" s="18" customFormat="1" ht="21" customHeight="1">
      <c r="A10" s="108">
        <v>7</v>
      </c>
      <c r="B10" s="119" t="s">
        <v>6</v>
      </c>
      <c r="C10" s="159">
        <v>31</v>
      </c>
      <c r="D10" s="133">
        <v>1.0501355013550135E-2</v>
      </c>
      <c r="E10" s="132">
        <v>15</v>
      </c>
      <c r="F10" s="133">
        <f t="shared" si="0"/>
        <v>6.3398140321217246E-3</v>
      </c>
      <c r="G10" s="134">
        <f t="shared" si="1"/>
        <v>-16</v>
      </c>
      <c r="H10" s="135">
        <f t="shared" si="2"/>
        <v>-0.5161290322580645</v>
      </c>
      <c r="I10" s="159">
        <v>26</v>
      </c>
      <c r="J10" s="133">
        <v>8.8075880758807581E-3</v>
      </c>
      <c r="K10" s="134">
        <v>13</v>
      </c>
      <c r="L10" s="133">
        <f t="shared" si="3"/>
        <v>5.4945054945054949E-3</v>
      </c>
      <c r="M10" s="134">
        <f t="shared" si="4"/>
        <v>-13</v>
      </c>
      <c r="N10" s="136">
        <f t="shared" si="5"/>
        <v>-0.5</v>
      </c>
      <c r="O10" s="159">
        <v>0</v>
      </c>
      <c r="P10" s="137">
        <v>0</v>
      </c>
      <c r="Q10" s="156">
        <f>[1]Громад_Виправ!C13+[1]Громад_Виправ!M13+[1]Звільн_з_випр_УДЗ_і_Розш!C14+[1]Позб_права!C13+'[1]Пробаційний нагляд'!C14</f>
        <v>2366</v>
      </c>
      <c r="R10" s="157"/>
      <c r="S10" s="120"/>
      <c r="T10" s="121"/>
      <c r="X10" s="18" t="s">
        <v>60</v>
      </c>
    </row>
    <row r="11" spans="1:25" s="18" customFormat="1" ht="21" customHeight="1">
      <c r="A11" s="108">
        <v>8</v>
      </c>
      <c r="B11" s="119" t="s">
        <v>22</v>
      </c>
      <c r="C11" s="159">
        <v>45</v>
      </c>
      <c r="D11" s="133">
        <v>2.6147588611272515E-2</v>
      </c>
      <c r="E11" s="132">
        <v>39</v>
      </c>
      <c r="F11" s="133">
        <f t="shared" si="0"/>
        <v>2.3172905525846704E-2</v>
      </c>
      <c r="G11" s="134">
        <f t="shared" si="1"/>
        <v>-6</v>
      </c>
      <c r="H11" s="135">
        <f t="shared" si="2"/>
        <v>-0.13333333333333333</v>
      </c>
      <c r="I11" s="159">
        <v>27</v>
      </c>
      <c r="J11" s="133">
        <v>1.568855316676351E-2</v>
      </c>
      <c r="K11" s="134">
        <v>21</v>
      </c>
      <c r="L11" s="133">
        <f t="shared" si="3"/>
        <v>1.2477718360071301E-2</v>
      </c>
      <c r="M11" s="134">
        <f t="shared" si="4"/>
        <v>-6</v>
      </c>
      <c r="N11" s="136">
        <f t="shared" si="5"/>
        <v>-0.22222222222222221</v>
      </c>
      <c r="O11" s="159">
        <v>1</v>
      </c>
      <c r="P11" s="137">
        <v>0</v>
      </c>
      <c r="Q11" s="156">
        <f>[1]Громад_Виправ!C14+[1]Громад_Виправ!M14+[1]Звільн_з_випр_УДЗ_і_Розш!C15+[1]Позб_права!C14+'[1]Пробаційний нагляд'!C15</f>
        <v>1683</v>
      </c>
      <c r="R11" s="157"/>
      <c r="S11" s="120"/>
      <c r="T11" s="121"/>
    </row>
    <row r="12" spans="1:25" s="18" customFormat="1" ht="21" customHeight="1">
      <c r="A12" s="108">
        <v>9</v>
      </c>
      <c r="B12" s="119" t="s">
        <v>66</v>
      </c>
      <c r="C12" s="160">
        <v>61</v>
      </c>
      <c r="D12" s="133">
        <v>4.6377252337869686E-3</v>
      </c>
      <c r="E12" s="132">
        <v>40</v>
      </c>
      <c r="F12" s="133">
        <f t="shared" si="0"/>
        <v>3.171834113075886E-3</v>
      </c>
      <c r="G12" s="134">
        <f t="shared" si="1"/>
        <v>-21</v>
      </c>
      <c r="H12" s="135">
        <f t="shared" si="2"/>
        <v>-0.34426229508196721</v>
      </c>
      <c r="I12" s="160">
        <v>44</v>
      </c>
      <c r="J12" s="133">
        <v>3.3452444309283054E-3</v>
      </c>
      <c r="K12" s="134">
        <v>32</v>
      </c>
      <c r="L12" s="133">
        <f t="shared" si="3"/>
        <v>2.5374672904607087E-3</v>
      </c>
      <c r="M12" s="134">
        <f t="shared" si="4"/>
        <v>-12</v>
      </c>
      <c r="N12" s="136">
        <f t="shared" si="5"/>
        <v>-0.27272727272727271</v>
      </c>
      <c r="O12" s="160">
        <v>0</v>
      </c>
      <c r="P12" s="137">
        <v>0</v>
      </c>
      <c r="Q12" s="156">
        <f>[1]Громад_Виправ!C15+[1]Громад_Виправ!M15+[1]Звільн_з_випр_УДЗ_і_Розш!C16+[1]Позб_права!C15+'[1]Пробаційний нагляд'!C16</f>
        <v>12611</v>
      </c>
      <c r="R12" s="157"/>
      <c r="S12" s="120"/>
      <c r="T12" s="121"/>
    </row>
    <row r="13" spans="1:25" s="18" customFormat="1" ht="21" customHeight="1">
      <c r="A13" s="108">
        <v>10</v>
      </c>
      <c r="B13" s="119" t="s">
        <v>7</v>
      </c>
      <c r="C13" s="159">
        <v>21</v>
      </c>
      <c r="D13" s="133">
        <v>8.1237911025145073E-3</v>
      </c>
      <c r="E13" s="132">
        <v>15</v>
      </c>
      <c r="F13" s="133">
        <f t="shared" si="0"/>
        <v>6.9637883008356544E-3</v>
      </c>
      <c r="G13" s="134">
        <f t="shared" si="1"/>
        <v>-6</v>
      </c>
      <c r="H13" s="135">
        <f t="shared" si="2"/>
        <v>-0.2857142857142857</v>
      </c>
      <c r="I13" s="159">
        <v>20</v>
      </c>
      <c r="J13" s="133">
        <v>7.7369439071566732E-3</v>
      </c>
      <c r="K13" s="134">
        <v>11</v>
      </c>
      <c r="L13" s="133">
        <f t="shared" si="3"/>
        <v>5.1067780872794798E-3</v>
      </c>
      <c r="M13" s="134">
        <f t="shared" si="4"/>
        <v>-9</v>
      </c>
      <c r="N13" s="136">
        <f t="shared" si="5"/>
        <v>-0.45</v>
      </c>
      <c r="O13" s="159">
        <v>0</v>
      </c>
      <c r="P13" s="137">
        <v>0</v>
      </c>
      <c r="Q13" s="156">
        <f>[1]Громад_Виправ!C16+[1]Громад_Виправ!M16+[1]Звільн_з_випр_УДЗ_і_Розш!C17+[1]Позб_права!C16+'[1]Пробаційний нагляд'!C17</f>
        <v>2154</v>
      </c>
      <c r="R13" s="157"/>
      <c r="S13" s="120"/>
      <c r="T13" s="121"/>
    </row>
    <row r="14" spans="1:25" s="18" customFormat="1" ht="21" customHeight="1">
      <c r="A14" s="108">
        <v>11</v>
      </c>
      <c r="B14" s="119" t="s">
        <v>23</v>
      </c>
      <c r="C14" s="159">
        <v>1</v>
      </c>
      <c r="D14" s="133">
        <v>1.7452006980802793E-3</v>
      </c>
      <c r="E14" s="132">
        <v>0</v>
      </c>
      <c r="F14" s="133">
        <f t="shared" si="0"/>
        <v>0</v>
      </c>
      <c r="G14" s="134">
        <f t="shared" si="1"/>
        <v>-1</v>
      </c>
      <c r="H14" s="135">
        <f t="shared" si="2"/>
        <v>-1</v>
      </c>
      <c r="I14" s="159">
        <v>1</v>
      </c>
      <c r="J14" s="133">
        <v>1.7452006980802793E-3</v>
      </c>
      <c r="K14" s="134">
        <v>0</v>
      </c>
      <c r="L14" s="133">
        <f t="shared" si="3"/>
        <v>0</v>
      </c>
      <c r="M14" s="134">
        <f t="shared" si="4"/>
        <v>-1</v>
      </c>
      <c r="N14" s="136">
        <f t="shared" si="5"/>
        <v>-1</v>
      </c>
      <c r="O14" s="159">
        <v>0</v>
      </c>
      <c r="P14" s="137">
        <v>0</v>
      </c>
      <c r="Q14" s="156">
        <f>[1]Громад_Виправ!C17+[1]Громад_Виправ!M17+[1]Звільн_з_випр_УДЗ_і_Розш!C18+[1]Позб_права!C17+'[1]Пробаційний нагляд'!C18</f>
        <v>353</v>
      </c>
      <c r="R14" s="157"/>
      <c r="S14" s="120"/>
      <c r="T14" s="122"/>
    </row>
    <row r="15" spans="1:25" s="18" customFormat="1" ht="21" customHeight="1">
      <c r="A15" s="108">
        <v>12</v>
      </c>
      <c r="B15" s="119" t="s">
        <v>8</v>
      </c>
      <c r="C15" s="159">
        <v>37</v>
      </c>
      <c r="D15" s="133">
        <v>8.9264173703256944E-3</v>
      </c>
      <c r="E15" s="132">
        <v>31</v>
      </c>
      <c r="F15" s="133">
        <f t="shared" si="0"/>
        <v>8.2315454062665966E-3</v>
      </c>
      <c r="G15" s="134">
        <f t="shared" si="1"/>
        <v>-6</v>
      </c>
      <c r="H15" s="135">
        <f t="shared" si="2"/>
        <v>-0.16216216216216217</v>
      </c>
      <c r="I15" s="159">
        <v>26</v>
      </c>
      <c r="J15" s="133">
        <v>6.2726176115802173E-3</v>
      </c>
      <c r="K15" s="134">
        <v>20</v>
      </c>
      <c r="L15" s="133">
        <f t="shared" si="3"/>
        <v>5.3106744556558685E-3</v>
      </c>
      <c r="M15" s="134">
        <f t="shared" si="4"/>
        <v>-6</v>
      </c>
      <c r="N15" s="136">
        <f t="shared" si="5"/>
        <v>-0.23076923076923078</v>
      </c>
      <c r="O15" s="159">
        <v>0</v>
      </c>
      <c r="P15" s="137">
        <v>2</v>
      </c>
      <c r="Q15" s="156">
        <f>[1]Громад_Виправ!C18+[1]Громад_Виправ!M18+[1]Звільн_з_випр_УДЗ_і_Розш!C19+[1]Позб_права!C18+'[1]Пробаційний нагляд'!C19</f>
        <v>3766</v>
      </c>
      <c r="R15" s="157"/>
      <c r="S15" s="120"/>
      <c r="T15" s="121"/>
    </row>
    <row r="16" spans="1:25" s="18" customFormat="1" ht="21" customHeight="1">
      <c r="A16" s="108">
        <v>13</v>
      </c>
      <c r="B16" s="119" t="s">
        <v>9</v>
      </c>
      <c r="C16" s="159">
        <v>22</v>
      </c>
      <c r="D16" s="133">
        <v>7.7030812324929976E-3</v>
      </c>
      <c r="E16" s="132">
        <v>18</v>
      </c>
      <c r="F16" s="133">
        <f t="shared" si="0"/>
        <v>7.1942446043165471E-3</v>
      </c>
      <c r="G16" s="134">
        <f t="shared" si="1"/>
        <v>-4</v>
      </c>
      <c r="H16" s="135">
        <f t="shared" si="2"/>
        <v>-0.18181818181818182</v>
      </c>
      <c r="I16" s="159">
        <v>17</v>
      </c>
      <c r="J16" s="133">
        <v>5.9523809523809521E-3</v>
      </c>
      <c r="K16" s="134">
        <v>11</v>
      </c>
      <c r="L16" s="133">
        <f t="shared" si="3"/>
        <v>4.3964828137490006E-3</v>
      </c>
      <c r="M16" s="134">
        <f t="shared" si="4"/>
        <v>-6</v>
      </c>
      <c r="N16" s="136">
        <f t="shared" si="5"/>
        <v>-0.35294117647058826</v>
      </c>
      <c r="O16" s="159">
        <v>0</v>
      </c>
      <c r="P16" s="137">
        <v>0</v>
      </c>
      <c r="Q16" s="156">
        <f>[1]Громад_Виправ!C19+[1]Громад_Виправ!M19+[1]Звільн_з_випр_УДЗ_і_Розш!C20+[1]Позб_права!C19+'[1]Пробаційний нагляд'!C20</f>
        <v>2502</v>
      </c>
      <c r="R16" s="157"/>
      <c r="S16" s="120"/>
      <c r="T16" s="121"/>
    </row>
    <row r="17" spans="1:20" s="18" customFormat="1" ht="21" customHeight="1">
      <c r="A17" s="108">
        <v>14</v>
      </c>
      <c r="B17" s="119" t="s">
        <v>24</v>
      </c>
      <c r="C17" s="159">
        <v>12</v>
      </c>
      <c r="D17" s="133">
        <v>1.8590240123934935E-3</v>
      </c>
      <c r="E17" s="132">
        <v>23</v>
      </c>
      <c r="F17" s="133">
        <f t="shared" si="0"/>
        <v>3.6306235201262827E-3</v>
      </c>
      <c r="G17" s="134">
        <f t="shared" si="1"/>
        <v>11</v>
      </c>
      <c r="H17" s="135">
        <f t="shared" si="2"/>
        <v>0.91666666666666663</v>
      </c>
      <c r="I17" s="159">
        <v>10</v>
      </c>
      <c r="J17" s="133">
        <v>1.5491866769945779E-3</v>
      </c>
      <c r="K17" s="134">
        <v>18</v>
      </c>
      <c r="L17" s="133">
        <f t="shared" si="3"/>
        <v>2.8413575374901341E-3</v>
      </c>
      <c r="M17" s="134">
        <f t="shared" si="4"/>
        <v>8</v>
      </c>
      <c r="N17" s="136">
        <f t="shared" si="5"/>
        <v>0.8</v>
      </c>
      <c r="O17" s="159">
        <v>2</v>
      </c>
      <c r="P17" s="137">
        <v>1</v>
      </c>
      <c r="Q17" s="156">
        <f>[1]Громад_Виправ!C20+[1]Громад_Виправ!M20+[1]Звільн_з_випр_УДЗ_і_Розш!C21+[1]Позб_права!C20+'[1]Пробаційний нагляд'!C21</f>
        <v>6335</v>
      </c>
      <c r="R17" s="157"/>
      <c r="S17" s="120"/>
      <c r="T17" s="121"/>
    </row>
    <row r="18" spans="1:20" s="18" customFormat="1" ht="21" customHeight="1">
      <c r="A18" s="108">
        <v>15</v>
      </c>
      <c r="B18" s="119" t="s">
        <v>10</v>
      </c>
      <c r="C18" s="159">
        <v>71</v>
      </c>
      <c r="D18" s="133">
        <v>1.6577165538174177E-2</v>
      </c>
      <c r="E18" s="132">
        <v>52</v>
      </c>
      <c r="F18" s="133">
        <f t="shared" si="0"/>
        <v>1.4840182648401826E-2</v>
      </c>
      <c r="G18" s="134">
        <f t="shared" si="1"/>
        <v>-19</v>
      </c>
      <c r="H18" s="135">
        <f t="shared" si="2"/>
        <v>-0.26760563380281688</v>
      </c>
      <c r="I18" s="159">
        <v>55</v>
      </c>
      <c r="J18" s="133">
        <v>1.2841466261965912E-2</v>
      </c>
      <c r="K18" s="134">
        <v>43</v>
      </c>
      <c r="L18" s="133">
        <f t="shared" si="3"/>
        <v>1.2271689497716894E-2</v>
      </c>
      <c r="M18" s="134">
        <f t="shared" si="4"/>
        <v>-12</v>
      </c>
      <c r="N18" s="136">
        <f t="shared" si="5"/>
        <v>-0.21818181818181817</v>
      </c>
      <c r="O18" s="159">
        <v>1</v>
      </c>
      <c r="P18" s="137">
        <v>0</v>
      </c>
      <c r="Q18" s="156">
        <f>[1]Громад_Виправ!C21+[1]Громад_Виправ!M21+[1]Звільн_з_випр_УДЗ_і_Розш!C22+[1]Позб_права!C21+'[1]Пробаційний нагляд'!C22</f>
        <v>3504</v>
      </c>
      <c r="R18" s="157"/>
      <c r="S18" s="120"/>
      <c r="T18" s="121"/>
    </row>
    <row r="19" spans="1:20" s="18" customFormat="1" ht="21" customHeight="1">
      <c r="A19" s="108">
        <v>16</v>
      </c>
      <c r="B19" s="119" t="s">
        <v>11</v>
      </c>
      <c r="C19" s="159">
        <v>6</v>
      </c>
      <c r="D19" s="133">
        <v>2.4390243902439024E-3</v>
      </c>
      <c r="E19" s="132">
        <v>10</v>
      </c>
      <c r="F19" s="133">
        <f t="shared" si="0"/>
        <v>4.7551117451260106E-3</v>
      </c>
      <c r="G19" s="134">
        <f t="shared" si="1"/>
        <v>4</v>
      </c>
      <c r="H19" s="135">
        <f t="shared" si="2"/>
        <v>0.66666666666666663</v>
      </c>
      <c r="I19" s="159">
        <v>4</v>
      </c>
      <c r="J19" s="133">
        <v>1.6260162601626016E-3</v>
      </c>
      <c r="K19" s="134">
        <v>7</v>
      </c>
      <c r="L19" s="133">
        <f t="shared" si="3"/>
        <v>3.3285782215882074E-3</v>
      </c>
      <c r="M19" s="134">
        <f t="shared" si="4"/>
        <v>3</v>
      </c>
      <c r="N19" s="136">
        <f t="shared" si="5"/>
        <v>0.75</v>
      </c>
      <c r="O19" s="159">
        <v>0</v>
      </c>
      <c r="P19" s="137">
        <v>0</v>
      </c>
      <c r="Q19" s="156">
        <f>[1]Громад_Виправ!C22+[1]Громад_Виправ!M22+[1]Звільн_з_випр_УДЗ_і_Розш!C23+[1]Позб_права!C22+'[1]Пробаційний нагляд'!C23</f>
        <v>2103</v>
      </c>
      <c r="R19" s="157"/>
      <c r="S19" s="120"/>
      <c r="T19" s="121"/>
    </row>
    <row r="20" spans="1:20" s="18" customFormat="1" ht="21" customHeight="1">
      <c r="A20" s="108">
        <v>17</v>
      </c>
      <c r="B20" s="119" t="s">
        <v>12</v>
      </c>
      <c r="C20" s="159">
        <v>42</v>
      </c>
      <c r="D20" s="133">
        <v>2.0124580737901295E-2</v>
      </c>
      <c r="E20" s="132">
        <v>26</v>
      </c>
      <c r="F20" s="133">
        <f t="shared" si="0"/>
        <v>1.347848626231208E-2</v>
      </c>
      <c r="G20" s="134">
        <f t="shared" si="1"/>
        <v>-16</v>
      </c>
      <c r="H20" s="135">
        <f t="shared" si="2"/>
        <v>-0.38095238095238093</v>
      </c>
      <c r="I20" s="159">
        <v>31</v>
      </c>
      <c r="J20" s="133">
        <v>1.4853857211308098E-2</v>
      </c>
      <c r="K20" s="134">
        <v>19</v>
      </c>
      <c r="L20" s="133">
        <f t="shared" si="3"/>
        <v>9.8496630378434417E-3</v>
      </c>
      <c r="M20" s="134">
        <f t="shared" si="4"/>
        <v>-12</v>
      </c>
      <c r="N20" s="136">
        <f t="shared" si="5"/>
        <v>-0.38709677419354838</v>
      </c>
      <c r="O20" s="159">
        <v>0</v>
      </c>
      <c r="P20" s="137">
        <v>0</v>
      </c>
      <c r="Q20" s="156">
        <f>[1]Громад_Виправ!C23+[1]Громад_Виправ!M23+[1]Звільн_з_випр_УДЗ_і_Розш!C24+[1]Позб_права!C23+'[1]Пробаційний нагляд'!C24</f>
        <v>1929</v>
      </c>
      <c r="R20" s="157"/>
      <c r="S20" s="120"/>
      <c r="T20" s="120"/>
    </row>
    <row r="21" spans="1:20" s="18" customFormat="1" ht="21" customHeight="1">
      <c r="A21" s="108">
        <v>18</v>
      </c>
      <c r="B21" s="119" t="s">
        <v>13</v>
      </c>
      <c r="C21" s="159">
        <v>22</v>
      </c>
      <c r="D21" s="133">
        <v>1.3784461152882205E-2</v>
      </c>
      <c r="E21" s="132">
        <v>30</v>
      </c>
      <c r="F21" s="133">
        <f t="shared" si="0"/>
        <v>2.1961932650073207E-2</v>
      </c>
      <c r="G21" s="134">
        <f t="shared" si="1"/>
        <v>8</v>
      </c>
      <c r="H21" s="135">
        <f t="shared" si="2"/>
        <v>0.36363636363636365</v>
      </c>
      <c r="I21" s="159">
        <v>11</v>
      </c>
      <c r="J21" s="133">
        <v>6.8922305764411024E-3</v>
      </c>
      <c r="K21" s="134">
        <v>9</v>
      </c>
      <c r="L21" s="133">
        <f t="shared" si="3"/>
        <v>6.5885797950219621E-3</v>
      </c>
      <c r="M21" s="134">
        <f t="shared" si="4"/>
        <v>-2</v>
      </c>
      <c r="N21" s="136">
        <f t="shared" si="5"/>
        <v>-0.18181818181818182</v>
      </c>
      <c r="O21" s="159">
        <v>0</v>
      </c>
      <c r="P21" s="137">
        <v>0</v>
      </c>
      <c r="Q21" s="156">
        <f>[1]Громад_Виправ!C24+[1]Громад_Виправ!M24+[1]Звільн_з_випр_УДЗ_і_Розш!C25+[1]Позб_права!C24+'[1]Пробаційний нагляд'!C25</f>
        <v>1366</v>
      </c>
      <c r="R21" s="157"/>
      <c r="S21" s="120"/>
      <c r="T21" s="120"/>
    </row>
    <row r="22" spans="1:20" s="18" customFormat="1" ht="21" customHeight="1">
      <c r="A22" s="108">
        <v>19</v>
      </c>
      <c r="B22" s="119" t="s">
        <v>14</v>
      </c>
      <c r="C22" s="159">
        <v>58</v>
      </c>
      <c r="D22" s="133">
        <v>9.4247643808904775E-3</v>
      </c>
      <c r="E22" s="132">
        <v>45</v>
      </c>
      <c r="F22" s="133">
        <f t="shared" si="0"/>
        <v>7.9351084464821028E-3</v>
      </c>
      <c r="G22" s="134">
        <f t="shared" si="1"/>
        <v>-13</v>
      </c>
      <c r="H22" s="135">
        <f t="shared" si="2"/>
        <v>-0.22413793103448276</v>
      </c>
      <c r="I22" s="159">
        <v>44</v>
      </c>
      <c r="J22" s="133">
        <v>7.1498212544686386E-3</v>
      </c>
      <c r="K22" s="134">
        <v>36</v>
      </c>
      <c r="L22" s="133">
        <f t="shared" si="3"/>
        <v>6.3480867571856815E-3</v>
      </c>
      <c r="M22" s="134">
        <f t="shared" si="4"/>
        <v>-8</v>
      </c>
      <c r="N22" s="136">
        <f t="shared" si="5"/>
        <v>-0.18181818181818182</v>
      </c>
      <c r="O22" s="159">
        <v>1</v>
      </c>
      <c r="P22" s="137">
        <v>0</v>
      </c>
      <c r="Q22" s="156">
        <f>[1]Громад_Виправ!C25+[1]Громад_Виправ!M25+[1]Звільн_з_випр_УДЗ_і_Розш!C26+[1]Позб_права!C25+'[1]Пробаційний нагляд'!C26</f>
        <v>5671</v>
      </c>
      <c r="R22" s="157"/>
      <c r="S22" s="120"/>
      <c r="T22" s="120"/>
    </row>
    <row r="23" spans="1:20" s="18" customFormat="1" ht="21" customHeight="1">
      <c r="A23" s="108">
        <v>20</v>
      </c>
      <c r="B23" s="119" t="s">
        <v>15</v>
      </c>
      <c r="C23" s="159">
        <v>15</v>
      </c>
      <c r="D23" s="133">
        <v>1.3464991023339317E-2</v>
      </c>
      <c r="E23" s="132">
        <v>15</v>
      </c>
      <c r="F23" s="133">
        <f t="shared" si="0"/>
        <v>1.5182186234817813E-2</v>
      </c>
      <c r="G23" s="134">
        <f t="shared" si="1"/>
        <v>0</v>
      </c>
      <c r="H23" s="135">
        <f t="shared" si="2"/>
        <v>0</v>
      </c>
      <c r="I23" s="159">
        <v>8</v>
      </c>
      <c r="J23" s="133">
        <v>7.1813285457809697E-3</v>
      </c>
      <c r="K23" s="134">
        <v>5</v>
      </c>
      <c r="L23" s="133">
        <f t="shared" si="3"/>
        <v>5.0607287449392713E-3</v>
      </c>
      <c r="M23" s="134">
        <f t="shared" si="4"/>
        <v>-3</v>
      </c>
      <c r="N23" s="136">
        <f t="shared" si="5"/>
        <v>-0.375</v>
      </c>
      <c r="O23" s="159">
        <v>0</v>
      </c>
      <c r="P23" s="137">
        <v>0</v>
      </c>
      <c r="Q23" s="156">
        <f>[1]Громад_Виправ!C26+[1]Громад_Виправ!M26+[1]Звільн_з_випр_УДЗ_і_Розш!C27+[1]Позб_права!C26+'[1]Пробаційний нагляд'!C27</f>
        <v>988</v>
      </c>
      <c r="R23" s="157"/>
      <c r="S23" s="120"/>
      <c r="T23" s="120"/>
    </row>
    <row r="24" spans="1:20" s="18" customFormat="1" ht="21" customHeight="1">
      <c r="A24" s="108">
        <v>21</v>
      </c>
      <c r="B24" s="119" t="s">
        <v>16</v>
      </c>
      <c r="C24" s="159">
        <v>24</v>
      </c>
      <c r="D24" s="133">
        <v>1.0178117048346057E-2</v>
      </c>
      <c r="E24" s="132">
        <v>32</v>
      </c>
      <c r="F24" s="133">
        <f t="shared" si="0"/>
        <v>1.5670910871694418E-2</v>
      </c>
      <c r="G24" s="134">
        <f t="shared" si="1"/>
        <v>8</v>
      </c>
      <c r="H24" s="135">
        <f t="shared" si="2"/>
        <v>0.33333333333333331</v>
      </c>
      <c r="I24" s="159">
        <v>22</v>
      </c>
      <c r="J24" s="133">
        <v>9.3299406276505514E-3</v>
      </c>
      <c r="K24" s="134">
        <v>25</v>
      </c>
      <c r="L24" s="133">
        <f t="shared" si="3"/>
        <v>1.2242899118511263E-2</v>
      </c>
      <c r="M24" s="134">
        <f t="shared" si="4"/>
        <v>3</v>
      </c>
      <c r="N24" s="136">
        <f t="shared" si="5"/>
        <v>0.13636363636363635</v>
      </c>
      <c r="O24" s="159">
        <v>0</v>
      </c>
      <c r="P24" s="137">
        <v>1</v>
      </c>
      <c r="Q24" s="156">
        <f>[1]Громад_Виправ!C27+[1]Громад_Виправ!M27+[1]Звільн_з_випр_УДЗ_і_Розш!C28+[1]Позб_права!C27+'[1]Пробаційний нагляд'!C28</f>
        <v>2042</v>
      </c>
      <c r="R24" s="157"/>
      <c r="S24" s="120"/>
      <c r="T24" s="120"/>
    </row>
    <row r="25" spans="1:20" s="18" customFormat="1" ht="21" customHeight="1">
      <c r="A25" s="108">
        <v>22</v>
      </c>
      <c r="B25" s="119" t="s">
        <v>17</v>
      </c>
      <c r="C25" s="159">
        <v>39</v>
      </c>
      <c r="D25" s="133">
        <v>1.2532133676092546E-2</v>
      </c>
      <c r="E25" s="132">
        <v>33</v>
      </c>
      <c r="F25" s="133">
        <f t="shared" si="0"/>
        <v>1.2860483242400623E-2</v>
      </c>
      <c r="G25" s="134">
        <f t="shared" si="1"/>
        <v>-6</v>
      </c>
      <c r="H25" s="135">
        <f t="shared" si="2"/>
        <v>-0.15384615384615385</v>
      </c>
      <c r="I25" s="159">
        <v>27</v>
      </c>
      <c r="J25" s="133">
        <v>8.6760925449871473E-3</v>
      </c>
      <c r="K25" s="134">
        <v>26</v>
      </c>
      <c r="L25" s="133">
        <f t="shared" si="3"/>
        <v>1.0132501948558068E-2</v>
      </c>
      <c r="M25" s="134">
        <f t="shared" si="4"/>
        <v>-1</v>
      </c>
      <c r="N25" s="136">
        <f t="shared" si="5"/>
        <v>-3.7037037037037035E-2</v>
      </c>
      <c r="O25" s="159">
        <v>0</v>
      </c>
      <c r="P25" s="137">
        <v>0</v>
      </c>
      <c r="Q25" s="156">
        <f>[1]Громад_Виправ!C28+[1]Громад_Виправ!M28+[1]Звільн_з_випр_УДЗ_і_Розш!C29+[1]Позб_права!C28+'[1]Пробаційний нагляд'!C29</f>
        <v>2566</v>
      </c>
      <c r="R25" s="157"/>
      <c r="S25" s="120"/>
      <c r="T25" s="120"/>
    </row>
    <row r="26" spans="1:20" s="18" customFormat="1" ht="21" customHeight="1">
      <c r="A26" s="108">
        <v>23</v>
      </c>
      <c r="B26" s="119" t="s">
        <v>19</v>
      </c>
      <c r="C26" s="161">
        <v>4</v>
      </c>
      <c r="D26" s="162">
        <v>2.8551034975017845E-3</v>
      </c>
      <c r="E26" s="132">
        <v>2</v>
      </c>
      <c r="F26" s="133">
        <f t="shared" si="0"/>
        <v>1.5936254980079682E-3</v>
      </c>
      <c r="G26" s="134">
        <f t="shared" si="1"/>
        <v>-2</v>
      </c>
      <c r="H26" s="135">
        <f t="shared" si="2"/>
        <v>-0.5</v>
      </c>
      <c r="I26" s="161">
        <v>4</v>
      </c>
      <c r="J26" s="162">
        <v>2.8551034975017845E-3</v>
      </c>
      <c r="K26" s="134">
        <v>1</v>
      </c>
      <c r="L26" s="133">
        <f t="shared" si="3"/>
        <v>7.9681274900398409E-4</v>
      </c>
      <c r="M26" s="134">
        <f t="shared" si="4"/>
        <v>-3</v>
      </c>
      <c r="N26" s="136">
        <f t="shared" si="5"/>
        <v>-0.75</v>
      </c>
      <c r="O26" s="161">
        <v>0</v>
      </c>
      <c r="P26" s="137">
        <v>0</v>
      </c>
      <c r="Q26" s="156">
        <f>[1]Громад_Виправ!C29+[1]Громад_Виправ!M29+[1]Звільн_з_випр_УДЗ_і_Розш!C30+[1]Позб_права!C29+'[1]Пробаційний нагляд'!C30</f>
        <v>1255</v>
      </c>
      <c r="R26" s="157"/>
      <c r="S26" s="120"/>
      <c r="T26" s="120"/>
    </row>
    <row r="27" spans="1:20" s="18" customFormat="1" ht="21" customHeight="1" thickBot="1">
      <c r="A27" s="109">
        <v>24</v>
      </c>
      <c r="B27" s="119" t="s">
        <v>18</v>
      </c>
      <c r="C27" s="161">
        <v>51</v>
      </c>
      <c r="D27" s="162">
        <v>2.0556227327690448E-2</v>
      </c>
      <c r="E27" s="138">
        <v>39</v>
      </c>
      <c r="F27" s="133">
        <f t="shared" si="0"/>
        <v>1.7679057116953764E-2</v>
      </c>
      <c r="G27" s="139">
        <f t="shared" si="1"/>
        <v>-12</v>
      </c>
      <c r="H27" s="140">
        <f t="shared" si="2"/>
        <v>-0.23529411764705882</v>
      </c>
      <c r="I27" s="161">
        <v>43</v>
      </c>
      <c r="J27" s="162">
        <v>1.7331721080209594E-2</v>
      </c>
      <c r="K27" s="139">
        <v>36</v>
      </c>
      <c r="L27" s="141">
        <f t="shared" si="3"/>
        <v>1.6319129646418858E-2</v>
      </c>
      <c r="M27" s="139">
        <f t="shared" si="4"/>
        <v>-7</v>
      </c>
      <c r="N27" s="136">
        <f t="shared" si="5"/>
        <v>-0.16279069767441862</v>
      </c>
      <c r="O27" s="161">
        <v>0</v>
      </c>
      <c r="P27" s="142">
        <v>0</v>
      </c>
      <c r="Q27" s="156">
        <f>[1]Громад_Виправ!C30+[1]Громад_Виправ!M30+[1]Звільн_з_випр_УДЗ_і_Розш!C31+[1]Позб_права!C30+'[1]Пробаційний нагляд'!C31</f>
        <v>2206</v>
      </c>
      <c r="R27" s="157"/>
      <c r="S27" s="120"/>
      <c r="T27" s="120"/>
    </row>
    <row r="28" spans="1:20" ht="21" customHeight="1" thickBot="1">
      <c r="A28" s="283" t="s">
        <v>40</v>
      </c>
      <c r="B28" s="284"/>
      <c r="C28" s="163">
        <v>815</v>
      </c>
      <c r="D28" s="164">
        <v>9.4232725927296274E-3</v>
      </c>
      <c r="E28" s="143">
        <f>SUM(E4:E27)</f>
        <v>641</v>
      </c>
      <c r="F28" s="133">
        <f t="shared" si="0"/>
        <v>8.2577553334020407E-3</v>
      </c>
      <c r="G28" s="143">
        <f t="shared" si="1"/>
        <v>-174</v>
      </c>
      <c r="H28" s="144">
        <f>G28/C28</f>
        <v>-0.21349693251533741</v>
      </c>
      <c r="I28" s="163">
        <v>608</v>
      </c>
      <c r="J28" s="164">
        <v>7.0298769771528994E-3</v>
      </c>
      <c r="K28" s="143">
        <f>SUM(K4:K27)</f>
        <v>459</v>
      </c>
      <c r="L28" s="145">
        <f t="shared" si="3"/>
        <v>5.9131196537153454E-3</v>
      </c>
      <c r="M28" s="146">
        <f t="shared" si="4"/>
        <v>-149</v>
      </c>
      <c r="N28" s="147">
        <f>M28/I28</f>
        <v>-0.24506578947368421</v>
      </c>
      <c r="O28" s="163">
        <v>8</v>
      </c>
      <c r="P28" s="148">
        <f>SUM(P4:P27)</f>
        <v>6</v>
      </c>
      <c r="Q28" s="156">
        <f>SUM(Q4:Q27)</f>
        <v>77624</v>
      </c>
      <c r="R28" s="158"/>
      <c r="S28" s="123"/>
      <c r="T28" s="120"/>
    </row>
    <row r="29" spans="1:20" ht="21.75" customHeight="1">
      <c r="D29" s="124"/>
      <c r="E29" s="125"/>
      <c r="F29" s="125"/>
      <c r="G29" s="125"/>
      <c r="H29" s="125"/>
      <c r="I29" s="126"/>
      <c r="J29" s="126"/>
      <c r="K29" s="126"/>
      <c r="L29" s="127"/>
      <c r="M29" s="127"/>
      <c r="N29" s="127"/>
      <c r="O29" s="127"/>
      <c r="R29" s="128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28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29"/>
      <c r="B32" s="129"/>
      <c r="C32" s="130"/>
      <c r="D32" s="131"/>
      <c r="E32" s="131"/>
      <c r="F32" s="131"/>
      <c r="G32" s="131"/>
      <c r="H32" s="131"/>
    </row>
    <row r="33" spans="1:3" ht="18.75">
      <c r="A33" s="129"/>
      <c r="B33" s="129"/>
      <c r="C33" s="13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Довідка_чисельн!Область_друку</vt:lpstr>
      <vt:lpstr>нові_злочини!Область_друку</vt:lpstr>
      <vt:lpstr>розшук!Область_друку</vt:lpstr>
      <vt:lpstr>ухилен!Область_друку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2025-07-03T13:09:35Z</dcterms:modified>
</cp:coreProperties>
</file>