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08.2025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L28" i="36" s="1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H17" i="36"/>
  <c r="G17" i="36"/>
  <c r="F17" i="36"/>
  <c r="Q16" i="36"/>
  <c r="F16" i="36" s="1"/>
  <c r="N16" i="36"/>
  <c r="M16" i="36"/>
  <c r="H16" i="36"/>
  <c r="G16" i="36"/>
  <c r="Q15" i="36"/>
  <c r="L15" i="36" s="1"/>
  <c r="N15" i="36"/>
  <c r="M15" i="36"/>
  <c r="G15" i="36"/>
  <c r="H15" i="36" s="1"/>
  <c r="F15" i="36"/>
  <c r="Q14" i="36"/>
  <c r="M14" i="36"/>
  <c r="N14" i="36" s="1"/>
  <c r="L14" i="36"/>
  <c r="G14" i="36"/>
  <c r="H14" i="36" s="1"/>
  <c r="F14" i="36"/>
  <c r="Q13" i="36"/>
  <c r="F13" i="36" s="1"/>
  <c r="M13" i="36"/>
  <c r="N13" i="36" s="1"/>
  <c r="L13" i="36"/>
  <c r="H13" i="36"/>
  <c r="G13" i="36"/>
  <c r="Q12" i="36"/>
  <c r="F12" i="36" s="1"/>
  <c r="N12" i="36"/>
  <c r="M12" i="36"/>
  <c r="H12" i="36"/>
  <c r="G12" i="36"/>
  <c r="Q11" i="36"/>
  <c r="L11" i="36" s="1"/>
  <c r="N11" i="36"/>
  <c r="M11" i="36"/>
  <c r="G11" i="36"/>
  <c r="H11" i="36" s="1"/>
  <c r="F11" i="36"/>
  <c r="Q10" i="36"/>
  <c r="M10" i="36"/>
  <c r="N10" i="36" s="1"/>
  <c r="L10" i="36"/>
  <c r="G10" i="36"/>
  <c r="H10" i="36" s="1"/>
  <c r="F10" i="36"/>
  <c r="Q9" i="36"/>
  <c r="F9" i="36" s="1"/>
  <c r="M9" i="36"/>
  <c r="N9" i="36" s="1"/>
  <c r="L9" i="36"/>
  <c r="H9" i="36"/>
  <c r="G9" i="36"/>
  <c r="Q8" i="36"/>
  <c r="F8" i="36" s="1"/>
  <c r="N8" i="36"/>
  <c r="M8" i="36"/>
  <c r="H8" i="36"/>
  <c r="G8" i="36"/>
  <c r="Q7" i="36"/>
  <c r="L7" i="36" s="1"/>
  <c r="N7" i="36"/>
  <c r="M7" i="36"/>
  <c r="G7" i="36"/>
  <c r="H7" i="36" s="1"/>
  <c r="F7" i="36"/>
  <c r="Q6" i="36"/>
  <c r="M6" i="36"/>
  <c r="N6" i="36" s="1"/>
  <c r="L6" i="36"/>
  <c r="G6" i="36"/>
  <c r="H6" i="36" s="1"/>
  <c r="F6" i="36"/>
  <c r="Q5" i="36"/>
  <c r="F5" i="36" s="1"/>
  <c r="M5" i="36"/>
  <c r="N5" i="36" s="1"/>
  <c r="L5" i="36"/>
  <c r="H5" i="36"/>
  <c r="G5" i="36"/>
  <c r="Q4" i="36"/>
  <c r="Q28" i="36" s="1"/>
  <c r="N4" i="36"/>
  <c r="M4" i="36"/>
  <c r="H4" i="36"/>
  <c r="G4" i="36"/>
  <c r="F28" i="36" l="1"/>
  <c r="L4" i="36"/>
  <c r="L8" i="36"/>
  <c r="L12" i="36"/>
  <c r="L16" i="36"/>
  <c r="L20" i="36"/>
  <c r="L24" i="36"/>
  <c r="F4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<sst xmlns="http://schemas.openxmlformats.org/spreadsheetml/2006/main" count="194" uniqueCount="88">
  <si>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</si>
  <si>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</si>
  <si>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</si>
  <si>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</si>
  <si>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</si>
  <si>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</si>
  <si>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</si>
  <si>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</si>
  <si>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</si>
  <si>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</si>
  <si>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</si>
  <si>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</si>
  <si>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</si>
  <si>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</si>
  <si>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</si>
  <si>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</si>
  <si>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</si>
  <si>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</si>
  <si>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</si>
  <si>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</si>
  <si>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</si>
  <si>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</si>
  <si>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</si>
  <si>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</si>
  <si>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</si>
  <si>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</si>
  <si>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</si>
  <si>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</si>
  <si>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</si>
  <si>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</si>
  <si>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</si>
  <si>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</si>
  <si>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</si>
  <si>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</si>
  <si>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</si>
  <si>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</si>
  <si>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</si>
  <si>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</si>
  <si>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</si>
  <si>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</si>
  <si>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</si>
  <si>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</si>
  <si>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</si>
  <si>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</si>
  <si>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</si>
  <si>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</si>
  <si>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</si>
  <si>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</si>
  <si>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</si>
  <si>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</si>
  <si>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</si>
  <si>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</si>
  <si>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</si>
  <si>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</si>
  <si>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</si>
  <si>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</si>
  <si>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</si>
  <si>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</si>
  <si>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</si>
  <si>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</si>
  <si>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</si>
  <si>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</si>
  <si>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</si>
  <si>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</si>
  <si>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</si>
  <si>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</si>
  <si>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</si>
  <si>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</si>
  <si>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</si>
  <si>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</si>
  <si>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</si>
  <si>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</si>
  <si>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</si>
  <si>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</si>
  <si>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</si>
  <si>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</si>
  <si>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</si>
  <si>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</si>
  <si>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</si>
  <si>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</si>
  <si>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</si>
  <si>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</si>
  <si>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</si>
  <si>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</si>
  <si>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</si>
  <si>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</si>
  <si>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серпня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</si>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</sst>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0"/>
      <color theme="0" tint="-0.3499862666707357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8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178</v>
          </cell>
          <cell r="M7">
            <v>36</v>
          </cell>
        </row>
        <row r="8">
          <cell r="C8">
            <v>147</v>
          </cell>
          <cell r="M8">
            <v>27</v>
          </cell>
        </row>
        <row r="9">
          <cell r="C9">
            <v>621</v>
          </cell>
          <cell r="M9">
            <v>32</v>
          </cell>
        </row>
        <row r="10">
          <cell r="C10">
            <v>186</v>
          </cell>
          <cell r="M10">
            <v>29</v>
          </cell>
        </row>
        <row r="11">
          <cell r="C11">
            <v>335</v>
          </cell>
          <cell r="M11">
            <v>14</v>
          </cell>
        </row>
        <row r="12">
          <cell r="C12">
            <v>249</v>
          </cell>
          <cell r="M12">
            <v>17</v>
          </cell>
        </row>
        <row r="13">
          <cell r="C13">
            <v>157</v>
          </cell>
          <cell r="M13">
            <v>7</v>
          </cell>
        </row>
        <row r="14">
          <cell r="C14">
            <v>212</v>
          </cell>
          <cell r="M14">
            <v>27</v>
          </cell>
        </row>
        <row r="15">
          <cell r="C15">
            <v>826</v>
          </cell>
          <cell r="M15">
            <v>57</v>
          </cell>
        </row>
        <row r="16">
          <cell r="C16">
            <v>101</v>
          </cell>
          <cell r="M16">
            <v>1</v>
          </cell>
        </row>
        <row r="17">
          <cell r="C17">
            <v>26</v>
          </cell>
          <cell r="M17">
            <v>0</v>
          </cell>
        </row>
        <row r="18">
          <cell r="C18">
            <v>434</v>
          </cell>
          <cell r="M18">
            <v>27</v>
          </cell>
        </row>
        <row r="19">
          <cell r="C19">
            <v>119</v>
          </cell>
          <cell r="M19">
            <v>12</v>
          </cell>
        </row>
        <row r="20">
          <cell r="C20">
            <v>426</v>
          </cell>
          <cell r="M20">
            <v>22</v>
          </cell>
        </row>
        <row r="21">
          <cell r="C21">
            <v>182</v>
          </cell>
          <cell r="M21">
            <v>21</v>
          </cell>
        </row>
        <row r="22">
          <cell r="C22">
            <v>187</v>
          </cell>
          <cell r="M22">
            <v>15</v>
          </cell>
        </row>
        <row r="23">
          <cell r="C23">
            <v>218</v>
          </cell>
          <cell r="M23">
            <v>35</v>
          </cell>
        </row>
        <row r="24">
          <cell r="C24">
            <v>70</v>
          </cell>
          <cell r="M24">
            <v>20</v>
          </cell>
        </row>
        <row r="25">
          <cell r="C25">
            <v>425</v>
          </cell>
          <cell r="M25">
            <v>17</v>
          </cell>
        </row>
        <row r="26">
          <cell r="C26">
            <v>136</v>
          </cell>
          <cell r="M26">
            <v>1</v>
          </cell>
        </row>
        <row r="27">
          <cell r="C27">
            <v>152</v>
          </cell>
          <cell r="M27">
            <v>34</v>
          </cell>
        </row>
        <row r="28">
          <cell r="C28">
            <v>146</v>
          </cell>
          <cell r="M28">
            <v>13</v>
          </cell>
        </row>
        <row r="29">
          <cell r="C29">
            <v>102</v>
          </cell>
          <cell r="M29">
            <v>34</v>
          </cell>
        </row>
        <row r="30">
          <cell r="C30">
            <v>133</v>
          </cell>
          <cell r="M30">
            <v>19</v>
          </cell>
        </row>
      </sheetData>
      <sheetData sheetId="5"/>
      <sheetData sheetId="6"/>
      <sheetData sheetId="7">
        <row r="8">
          <cell r="C8">
            <v>2440</v>
          </cell>
        </row>
        <row r="9">
          <cell r="C9">
            <v>1502</v>
          </cell>
        </row>
        <row r="10">
          <cell r="C10">
            <v>7806</v>
          </cell>
        </row>
        <row r="11">
          <cell r="C11">
            <v>1625</v>
          </cell>
        </row>
        <row r="12">
          <cell r="C12">
            <v>2270</v>
          </cell>
        </row>
        <row r="13">
          <cell r="C13">
            <v>2214</v>
          </cell>
        </row>
        <row r="14">
          <cell r="C14">
            <v>1970</v>
          </cell>
        </row>
        <row r="15">
          <cell r="C15">
            <v>1115</v>
          </cell>
        </row>
        <row r="16">
          <cell r="C16">
            <v>9727</v>
          </cell>
        </row>
        <row r="17">
          <cell r="C17">
            <v>1927</v>
          </cell>
        </row>
        <row r="18">
          <cell r="C18">
            <v>326</v>
          </cell>
        </row>
        <row r="19">
          <cell r="C19">
            <v>2736</v>
          </cell>
        </row>
        <row r="20">
          <cell r="C20">
            <v>2048</v>
          </cell>
        </row>
        <row r="21">
          <cell r="C21">
            <v>5086</v>
          </cell>
        </row>
        <row r="22">
          <cell r="C22">
            <v>2789</v>
          </cell>
        </row>
        <row r="23">
          <cell r="C23">
            <v>1637</v>
          </cell>
        </row>
        <row r="24">
          <cell r="C24">
            <v>1151</v>
          </cell>
        </row>
        <row r="25">
          <cell r="C25">
            <v>1052</v>
          </cell>
        </row>
        <row r="26">
          <cell r="C26">
            <v>4402</v>
          </cell>
        </row>
        <row r="27">
          <cell r="C27">
            <v>705</v>
          </cell>
        </row>
        <row r="28">
          <cell r="C28">
            <v>1424</v>
          </cell>
        </row>
        <row r="29">
          <cell r="C29">
            <v>2103</v>
          </cell>
        </row>
        <row r="30">
          <cell r="C30">
            <v>863</v>
          </cell>
        </row>
        <row r="31">
          <cell r="C31">
            <v>1596</v>
          </cell>
        </row>
      </sheetData>
      <sheetData sheetId="8"/>
      <sheetData sheetId="9">
        <row r="8">
          <cell r="C8">
            <v>285</v>
          </cell>
        </row>
        <row r="9">
          <cell r="C9">
            <v>139</v>
          </cell>
        </row>
        <row r="10">
          <cell r="C10">
            <v>677</v>
          </cell>
        </row>
        <row r="11">
          <cell r="C11">
            <v>247</v>
          </cell>
        </row>
        <row r="12">
          <cell r="C12">
            <v>395</v>
          </cell>
        </row>
        <row r="13">
          <cell r="C13">
            <v>156</v>
          </cell>
        </row>
        <row r="14">
          <cell r="C14">
            <v>187</v>
          </cell>
        </row>
        <row r="15">
          <cell r="C15">
            <v>199</v>
          </cell>
        </row>
        <row r="16">
          <cell r="C16">
            <v>1619</v>
          </cell>
        </row>
        <row r="17">
          <cell r="C17">
            <v>83</v>
          </cell>
        </row>
        <row r="18">
          <cell r="C18">
            <v>0</v>
          </cell>
        </row>
        <row r="19">
          <cell r="C19">
            <v>353</v>
          </cell>
        </row>
        <row r="20">
          <cell r="C20">
            <v>257</v>
          </cell>
        </row>
        <row r="21">
          <cell r="C21">
            <v>560</v>
          </cell>
        </row>
        <row r="22">
          <cell r="C22">
            <v>424</v>
          </cell>
        </row>
        <row r="23">
          <cell r="C23">
            <v>185</v>
          </cell>
        </row>
        <row r="24">
          <cell r="C24">
            <v>425</v>
          </cell>
        </row>
        <row r="25">
          <cell r="C25">
            <v>137</v>
          </cell>
        </row>
        <row r="26">
          <cell r="C26">
            <v>464</v>
          </cell>
        </row>
        <row r="27">
          <cell r="C27">
            <v>110</v>
          </cell>
        </row>
        <row r="28">
          <cell r="C28">
            <v>201</v>
          </cell>
        </row>
        <row r="29">
          <cell r="C29">
            <v>249</v>
          </cell>
        </row>
        <row r="30">
          <cell r="C30">
            <v>88</v>
          </cell>
        </row>
        <row r="31">
          <cell r="C31">
            <v>351</v>
          </cell>
        </row>
      </sheetData>
      <sheetData sheetId="10"/>
      <sheetData sheetId="11">
        <row r="7">
          <cell r="C7">
            <v>289</v>
          </cell>
        </row>
        <row r="8">
          <cell r="C8">
            <v>245</v>
          </cell>
        </row>
        <row r="9">
          <cell r="C9">
            <v>630</v>
          </cell>
        </row>
        <row r="10">
          <cell r="C10">
            <v>90</v>
          </cell>
        </row>
        <row r="11">
          <cell r="C11">
            <v>234</v>
          </cell>
        </row>
        <row r="12">
          <cell r="C12">
            <v>221</v>
          </cell>
        </row>
        <row r="13">
          <cell r="C13">
            <v>139</v>
          </cell>
        </row>
        <row r="14">
          <cell r="C14">
            <v>235</v>
          </cell>
        </row>
        <row r="15">
          <cell r="C15">
            <v>884</v>
          </cell>
        </row>
        <row r="16">
          <cell r="C16">
            <v>133</v>
          </cell>
        </row>
        <row r="17">
          <cell r="C17">
            <v>1</v>
          </cell>
        </row>
        <row r="18">
          <cell r="C18">
            <v>383</v>
          </cell>
        </row>
        <row r="19">
          <cell r="C19">
            <v>183</v>
          </cell>
        </row>
        <row r="20">
          <cell r="C20">
            <v>498</v>
          </cell>
        </row>
        <row r="21">
          <cell r="C21">
            <v>243</v>
          </cell>
        </row>
        <row r="22">
          <cell r="C22">
            <v>221</v>
          </cell>
        </row>
        <row r="23">
          <cell r="C23">
            <v>190</v>
          </cell>
        </row>
        <row r="24">
          <cell r="C24">
            <v>155</v>
          </cell>
        </row>
        <row r="25">
          <cell r="C25">
            <v>709</v>
          </cell>
        </row>
        <row r="26">
          <cell r="C26">
            <v>80</v>
          </cell>
        </row>
        <row r="27">
          <cell r="C27">
            <v>312</v>
          </cell>
        </row>
        <row r="28">
          <cell r="C28">
            <v>211</v>
          </cell>
        </row>
        <row r="29">
          <cell r="C29">
            <v>221</v>
          </cell>
        </row>
        <row r="30">
          <cell r="C30">
            <v>216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O7" sqref="AO7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7" t="s">
        <v>27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8" s="36" customFormat="1" ht="19.5" customHeight="1">
      <c r="A2" s="178" t="s">
        <v>82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</row>
    <row r="3" spans="1:38" s="36" customFormat="1" ht="26.25" customHeight="1">
      <c r="A3" s="179" t="s">
        <v>86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</row>
    <row r="4" spans="1:38" s="39" customFormat="1" ht="80.25" customHeight="1">
      <c r="A4" s="193" t="s">
        <v>25</v>
      </c>
      <c r="B4" s="196" t="s">
        <v>44</v>
      </c>
      <c r="C4" s="199" t="s">
        <v>56</v>
      </c>
      <c r="D4" s="200"/>
      <c r="E4" s="201"/>
      <c r="F4" s="37"/>
      <c r="G4" s="165" t="s">
        <v>74</v>
      </c>
      <c r="H4" s="166"/>
      <c r="I4" s="167"/>
      <c r="J4" s="38"/>
      <c r="K4" s="174" t="s">
        <v>75</v>
      </c>
      <c r="L4" s="175"/>
      <c r="M4" s="175"/>
      <c r="N4" s="176"/>
      <c r="O4" s="160"/>
      <c r="P4" s="174" t="s">
        <v>76</v>
      </c>
      <c r="Q4" s="166"/>
      <c r="R4" s="166"/>
      <c r="S4" s="167"/>
      <c r="T4" s="160"/>
      <c r="U4" s="174" t="s">
        <v>77</v>
      </c>
      <c r="V4" s="166"/>
      <c r="W4" s="166"/>
      <c r="X4" s="167"/>
      <c r="Y4" s="160"/>
      <c r="Z4" s="180" t="s">
        <v>78</v>
      </c>
      <c r="AA4" s="181"/>
      <c r="AB4" s="182"/>
      <c r="AC4" s="164"/>
      <c r="AD4" s="174" t="s">
        <v>83</v>
      </c>
      <c r="AE4" s="175"/>
      <c r="AF4" s="176"/>
      <c r="AG4" s="174" t="s">
        <v>79</v>
      </c>
      <c r="AH4" s="175"/>
      <c r="AI4" s="176"/>
      <c r="AJ4" s="160"/>
      <c r="AK4" s="174" t="s">
        <v>80</v>
      </c>
      <c r="AL4" s="167"/>
    </row>
    <row r="5" spans="1:38" s="39" customFormat="1" ht="45.75" customHeight="1">
      <c r="A5" s="194"/>
      <c r="B5" s="197"/>
      <c r="C5" s="202"/>
      <c r="D5" s="203"/>
      <c r="E5" s="204"/>
      <c r="F5" s="40"/>
      <c r="G5" s="192" t="s">
        <v>68</v>
      </c>
      <c r="H5" s="192"/>
      <c r="I5" s="192"/>
      <c r="J5" s="161"/>
      <c r="K5" s="191" t="s">
        <v>69</v>
      </c>
      <c r="L5" s="191"/>
      <c r="M5" s="191"/>
      <c r="N5" s="191"/>
      <c r="O5" s="158"/>
      <c r="P5" s="191" t="s">
        <v>70</v>
      </c>
      <c r="Q5" s="191"/>
      <c r="R5" s="191"/>
      <c r="S5" s="191"/>
      <c r="T5" s="158"/>
      <c r="U5" s="191" t="s">
        <v>39</v>
      </c>
      <c r="V5" s="192" t="s">
        <v>42</v>
      </c>
      <c r="W5" s="192" t="s">
        <v>43</v>
      </c>
      <c r="X5" s="191" t="s">
        <v>50</v>
      </c>
      <c r="Y5" s="158"/>
      <c r="Z5" s="191" t="s">
        <v>51</v>
      </c>
      <c r="AA5" s="191"/>
      <c r="AB5" s="191"/>
      <c r="AC5" s="159"/>
      <c r="AD5" s="165" t="s">
        <v>84</v>
      </c>
      <c r="AE5" s="166"/>
      <c r="AF5" s="167"/>
      <c r="AG5" s="165" t="s">
        <v>52</v>
      </c>
      <c r="AH5" s="166"/>
      <c r="AI5" s="167"/>
      <c r="AJ5" s="158"/>
      <c r="AK5" s="191" t="s">
        <v>52</v>
      </c>
      <c r="AL5" s="191"/>
    </row>
    <row r="6" spans="1:38" s="39" customFormat="1" ht="21" customHeight="1">
      <c r="A6" s="194"/>
      <c r="B6" s="197"/>
      <c r="C6" s="170">
        <v>2024</v>
      </c>
      <c r="D6" s="170">
        <v>2025</v>
      </c>
      <c r="E6" s="185" t="s">
        <v>28</v>
      </c>
      <c r="F6" s="40"/>
      <c r="G6" s="189">
        <v>2024</v>
      </c>
      <c r="H6" s="189">
        <v>2025</v>
      </c>
      <c r="I6" s="185" t="s">
        <v>28</v>
      </c>
      <c r="J6" s="161"/>
      <c r="K6" s="187">
        <v>2024</v>
      </c>
      <c r="L6" s="165">
        <v>2025</v>
      </c>
      <c r="M6" s="166"/>
      <c r="N6" s="167"/>
      <c r="O6" s="158"/>
      <c r="P6" s="187">
        <v>2024</v>
      </c>
      <c r="Q6" s="165">
        <v>2025</v>
      </c>
      <c r="R6" s="166"/>
      <c r="S6" s="167"/>
      <c r="T6" s="158"/>
      <c r="U6" s="191"/>
      <c r="V6" s="192"/>
      <c r="W6" s="192"/>
      <c r="X6" s="191"/>
      <c r="Y6" s="158"/>
      <c r="Z6" s="189">
        <v>2024</v>
      </c>
      <c r="AA6" s="189">
        <v>2025</v>
      </c>
      <c r="AB6" s="185" t="s">
        <v>28</v>
      </c>
      <c r="AC6" s="162"/>
      <c r="AD6" s="168">
        <v>2024</v>
      </c>
      <c r="AE6" s="170">
        <v>2025</v>
      </c>
      <c r="AF6" s="172" t="s">
        <v>28</v>
      </c>
      <c r="AG6" s="168">
        <v>2024</v>
      </c>
      <c r="AH6" s="189">
        <v>2025</v>
      </c>
      <c r="AI6" s="172" t="s">
        <v>28</v>
      </c>
      <c r="AJ6" s="158"/>
      <c r="AK6" s="189">
        <v>2024</v>
      </c>
      <c r="AL6" s="189">
        <v>2025</v>
      </c>
    </row>
    <row r="7" spans="1:38" s="39" customFormat="1" ht="43.5" customHeight="1">
      <c r="A7" s="194"/>
      <c r="B7" s="197"/>
      <c r="C7" s="171"/>
      <c r="D7" s="171"/>
      <c r="E7" s="186"/>
      <c r="F7" s="41"/>
      <c r="G7" s="190"/>
      <c r="H7" s="190"/>
      <c r="I7" s="186"/>
      <c r="J7" s="41"/>
      <c r="K7" s="188"/>
      <c r="L7" s="158" t="s">
        <v>45</v>
      </c>
      <c r="M7" s="158" t="s">
        <v>48</v>
      </c>
      <c r="N7" s="158" t="s">
        <v>28</v>
      </c>
      <c r="O7" s="41"/>
      <c r="P7" s="188"/>
      <c r="Q7" s="158" t="s">
        <v>45</v>
      </c>
      <c r="R7" s="158" t="s">
        <v>49</v>
      </c>
      <c r="S7" s="158" t="s">
        <v>28</v>
      </c>
      <c r="T7" s="41"/>
      <c r="U7" s="191"/>
      <c r="V7" s="192"/>
      <c r="W7" s="192"/>
      <c r="X7" s="191"/>
      <c r="Y7" s="158"/>
      <c r="Z7" s="190"/>
      <c r="AA7" s="190"/>
      <c r="AB7" s="186"/>
      <c r="AC7" s="163"/>
      <c r="AD7" s="169"/>
      <c r="AE7" s="171"/>
      <c r="AF7" s="173"/>
      <c r="AG7" s="169"/>
      <c r="AH7" s="190"/>
      <c r="AI7" s="173"/>
      <c r="AJ7" s="41"/>
      <c r="AK7" s="190"/>
      <c r="AL7" s="190"/>
    </row>
    <row r="8" spans="1:38" s="39" customFormat="1" ht="15" customHeight="1">
      <c r="A8" s="195"/>
      <c r="B8" s="198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3265</v>
      </c>
      <c r="D10" s="106">
        <v>2942</v>
      </c>
      <c r="E10" s="106">
        <v>38</v>
      </c>
      <c r="F10" s="54"/>
      <c r="G10" s="54">
        <v>175</v>
      </c>
      <c r="H10" s="106">
        <v>235</v>
      </c>
      <c r="I10" s="54">
        <v>2</v>
      </c>
      <c r="J10" s="54"/>
      <c r="K10" s="54">
        <v>184</v>
      </c>
      <c r="L10" s="106">
        <v>140</v>
      </c>
      <c r="M10" s="106">
        <v>50</v>
      </c>
      <c r="N10" s="106">
        <v>3</v>
      </c>
      <c r="O10" s="54"/>
      <c r="P10" s="54">
        <v>27</v>
      </c>
      <c r="Q10" s="106">
        <v>26</v>
      </c>
      <c r="R10" s="106">
        <v>0</v>
      </c>
      <c r="S10" s="106">
        <v>0</v>
      </c>
      <c r="T10" s="54"/>
      <c r="U10" s="54">
        <v>41</v>
      </c>
      <c r="V10" s="54">
        <v>29</v>
      </c>
      <c r="W10" s="54">
        <v>21</v>
      </c>
      <c r="X10" s="54">
        <v>1</v>
      </c>
      <c r="Y10" s="54"/>
      <c r="Z10" s="54">
        <v>2271</v>
      </c>
      <c r="AA10" s="54">
        <v>1593</v>
      </c>
      <c r="AB10" s="54">
        <v>14</v>
      </c>
      <c r="AC10" s="54"/>
      <c r="AD10" s="54">
        <v>40</v>
      </c>
      <c r="AE10" s="54">
        <v>257</v>
      </c>
      <c r="AF10" s="54">
        <v>19</v>
      </c>
      <c r="AG10" s="54">
        <v>249</v>
      </c>
      <c r="AH10" s="54">
        <v>387</v>
      </c>
      <c r="AI10" s="54">
        <v>0</v>
      </c>
      <c r="AJ10" s="54"/>
      <c r="AK10" s="54">
        <v>319</v>
      </c>
      <c r="AL10" s="106">
        <v>304</v>
      </c>
    </row>
    <row r="11" spans="1:38" s="39" customFormat="1" ht="24.95" customHeight="1">
      <c r="A11" s="52">
        <v>2</v>
      </c>
      <c r="B11" s="53" t="s">
        <v>2</v>
      </c>
      <c r="C11" s="54">
        <v>1647</v>
      </c>
      <c r="D11" s="106">
        <v>1532</v>
      </c>
      <c r="E11" s="106">
        <v>10</v>
      </c>
      <c r="F11" s="54"/>
      <c r="G11" s="54">
        <v>148</v>
      </c>
      <c r="H11" s="106">
        <v>211</v>
      </c>
      <c r="I11" s="54">
        <v>4</v>
      </c>
      <c r="J11" s="54"/>
      <c r="K11" s="54">
        <v>145</v>
      </c>
      <c r="L11" s="106">
        <v>130</v>
      </c>
      <c r="M11" s="106">
        <v>61</v>
      </c>
      <c r="N11" s="106">
        <v>0</v>
      </c>
      <c r="O11" s="54"/>
      <c r="P11" s="54">
        <v>17</v>
      </c>
      <c r="Q11" s="106">
        <v>20</v>
      </c>
      <c r="R11" s="106">
        <v>0</v>
      </c>
      <c r="S11" s="106">
        <v>0</v>
      </c>
      <c r="T11" s="54"/>
      <c r="U11" s="54">
        <v>27</v>
      </c>
      <c r="V11" s="54">
        <v>17</v>
      </c>
      <c r="W11" s="54">
        <v>16</v>
      </c>
      <c r="X11" s="54">
        <v>2</v>
      </c>
      <c r="Y11" s="54"/>
      <c r="Z11" s="54">
        <v>1180</v>
      </c>
      <c r="AA11" s="54">
        <v>893</v>
      </c>
      <c r="AB11" s="54">
        <v>4</v>
      </c>
      <c r="AC11" s="54"/>
      <c r="AD11" s="54">
        <v>25</v>
      </c>
      <c r="AE11" s="54">
        <v>113</v>
      </c>
      <c r="AF11" s="54">
        <v>2</v>
      </c>
      <c r="AG11" s="54">
        <v>78</v>
      </c>
      <c r="AH11" s="54">
        <v>124</v>
      </c>
      <c r="AI11" s="54">
        <v>0</v>
      </c>
      <c r="AJ11" s="54"/>
      <c r="AK11" s="54">
        <v>54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8346</v>
      </c>
      <c r="D12" s="106">
        <v>7181</v>
      </c>
      <c r="E12" s="106">
        <v>59</v>
      </c>
      <c r="F12" s="54"/>
      <c r="G12" s="54">
        <v>428</v>
      </c>
      <c r="H12" s="106">
        <v>477</v>
      </c>
      <c r="I12" s="54">
        <v>1</v>
      </c>
      <c r="J12" s="54"/>
      <c r="K12" s="54">
        <v>562</v>
      </c>
      <c r="L12" s="106">
        <v>397</v>
      </c>
      <c r="M12" s="106">
        <v>96</v>
      </c>
      <c r="N12" s="106">
        <v>2</v>
      </c>
      <c r="O12" s="54"/>
      <c r="P12" s="54">
        <v>26</v>
      </c>
      <c r="Q12" s="106">
        <v>22</v>
      </c>
      <c r="R12" s="106">
        <v>0</v>
      </c>
      <c r="S12" s="106">
        <v>0</v>
      </c>
      <c r="T12" s="54"/>
      <c r="U12" s="54">
        <v>88</v>
      </c>
      <c r="V12" s="54">
        <v>40</v>
      </c>
      <c r="W12" s="54">
        <v>23</v>
      </c>
      <c r="X12" s="54">
        <v>5</v>
      </c>
      <c r="Y12" s="54"/>
      <c r="Z12" s="54">
        <v>6587</v>
      </c>
      <c r="AA12" s="54">
        <v>4934</v>
      </c>
      <c r="AB12" s="54">
        <v>22</v>
      </c>
      <c r="AC12" s="54"/>
      <c r="AD12" s="54">
        <v>68</v>
      </c>
      <c r="AE12" s="54">
        <v>578</v>
      </c>
      <c r="AF12" s="54">
        <v>34</v>
      </c>
      <c r="AG12" s="54">
        <v>513</v>
      </c>
      <c r="AH12" s="54">
        <v>571</v>
      </c>
      <c r="AI12" s="54">
        <v>0</v>
      </c>
      <c r="AJ12" s="54"/>
      <c r="AK12" s="54">
        <v>162</v>
      </c>
      <c r="AL12" s="106">
        <v>202</v>
      </c>
    </row>
    <row r="13" spans="1:38" s="39" customFormat="1" ht="24.95" customHeight="1">
      <c r="A13" s="52">
        <v>4</v>
      </c>
      <c r="B13" s="53" t="s">
        <v>21</v>
      </c>
      <c r="C13" s="54">
        <v>2326</v>
      </c>
      <c r="D13" s="106">
        <v>1503</v>
      </c>
      <c r="E13" s="106">
        <v>3</v>
      </c>
      <c r="F13" s="54"/>
      <c r="G13" s="54">
        <v>79</v>
      </c>
      <c r="H13" s="106">
        <v>68</v>
      </c>
      <c r="I13" s="54">
        <v>0</v>
      </c>
      <c r="J13" s="54"/>
      <c r="K13" s="54">
        <v>261</v>
      </c>
      <c r="L13" s="106">
        <v>72</v>
      </c>
      <c r="M13" s="106">
        <v>0</v>
      </c>
      <c r="N13" s="106">
        <v>0</v>
      </c>
      <c r="O13" s="54"/>
      <c r="P13" s="54">
        <v>36</v>
      </c>
      <c r="Q13" s="106">
        <v>23</v>
      </c>
      <c r="R13" s="106">
        <v>1</v>
      </c>
      <c r="S13" s="106">
        <v>0</v>
      </c>
      <c r="T13" s="54"/>
      <c r="U13" s="54">
        <v>15</v>
      </c>
      <c r="V13" s="54">
        <v>10</v>
      </c>
      <c r="W13" s="54">
        <v>4</v>
      </c>
      <c r="X13" s="54">
        <v>1</v>
      </c>
      <c r="Y13" s="54"/>
      <c r="Z13" s="54">
        <v>1624</v>
      </c>
      <c r="AA13" s="54">
        <v>988</v>
      </c>
      <c r="AB13" s="54">
        <v>3</v>
      </c>
      <c r="AC13" s="54"/>
      <c r="AD13" s="54">
        <v>53</v>
      </c>
      <c r="AE13" s="54">
        <v>189</v>
      </c>
      <c r="AF13" s="54">
        <v>0</v>
      </c>
      <c r="AG13" s="54">
        <v>254</v>
      </c>
      <c r="AH13" s="54">
        <v>161</v>
      </c>
      <c r="AI13" s="54">
        <v>0</v>
      </c>
      <c r="AJ13" s="54"/>
      <c r="AK13" s="54">
        <v>19</v>
      </c>
      <c r="AL13" s="106">
        <v>2</v>
      </c>
    </row>
    <row r="14" spans="1:38" s="39" customFormat="1" ht="24.95" customHeight="1">
      <c r="A14" s="52">
        <v>5</v>
      </c>
      <c r="B14" s="53" t="s">
        <v>4</v>
      </c>
      <c r="C14" s="54">
        <v>2843</v>
      </c>
      <c r="D14" s="106">
        <v>2606</v>
      </c>
      <c r="E14" s="106">
        <v>20</v>
      </c>
      <c r="F14" s="54"/>
      <c r="G14" s="54">
        <v>150</v>
      </c>
      <c r="H14" s="106">
        <v>201</v>
      </c>
      <c r="I14" s="54">
        <v>0</v>
      </c>
      <c r="J14" s="54"/>
      <c r="K14" s="54">
        <v>233</v>
      </c>
      <c r="L14" s="106">
        <v>183</v>
      </c>
      <c r="M14" s="106">
        <v>27</v>
      </c>
      <c r="N14" s="106">
        <v>6</v>
      </c>
      <c r="O14" s="54"/>
      <c r="P14" s="54">
        <v>10</v>
      </c>
      <c r="Q14" s="106">
        <v>11</v>
      </c>
      <c r="R14" s="106">
        <v>0</v>
      </c>
      <c r="S14" s="106">
        <v>0</v>
      </c>
      <c r="T14" s="54"/>
      <c r="U14" s="54">
        <v>37</v>
      </c>
      <c r="V14" s="54">
        <v>23</v>
      </c>
      <c r="W14" s="54">
        <v>15</v>
      </c>
      <c r="X14" s="54">
        <v>6</v>
      </c>
      <c r="Y14" s="54"/>
      <c r="Z14" s="54">
        <v>2076</v>
      </c>
      <c r="AA14" s="54">
        <v>1387</v>
      </c>
      <c r="AB14" s="54">
        <v>0</v>
      </c>
      <c r="AC14" s="54"/>
      <c r="AD14" s="54">
        <v>42</v>
      </c>
      <c r="AE14" s="54">
        <v>346</v>
      </c>
      <c r="AF14" s="54">
        <v>14</v>
      </c>
      <c r="AG14" s="54">
        <v>282</v>
      </c>
      <c r="AH14" s="54">
        <v>423</v>
      </c>
      <c r="AI14" s="54">
        <v>0</v>
      </c>
      <c r="AJ14" s="54"/>
      <c r="AK14" s="54">
        <v>50</v>
      </c>
      <c r="AL14" s="106">
        <v>55</v>
      </c>
    </row>
    <row r="15" spans="1:38" s="39" customFormat="1" ht="24.95" customHeight="1">
      <c r="A15" s="52">
        <v>6</v>
      </c>
      <c r="B15" s="53" t="s">
        <v>5</v>
      </c>
      <c r="C15" s="54">
        <v>2599</v>
      </c>
      <c r="D15" s="106">
        <v>2235</v>
      </c>
      <c r="E15" s="106">
        <v>42</v>
      </c>
      <c r="F15" s="54"/>
      <c r="G15" s="54">
        <v>140</v>
      </c>
      <c r="H15" s="106">
        <v>164</v>
      </c>
      <c r="I15" s="54">
        <v>3</v>
      </c>
      <c r="J15" s="54"/>
      <c r="K15" s="54">
        <v>228</v>
      </c>
      <c r="L15" s="106">
        <v>156</v>
      </c>
      <c r="M15" s="106">
        <v>13</v>
      </c>
      <c r="N15" s="106">
        <v>0</v>
      </c>
      <c r="O15" s="54"/>
      <c r="P15" s="54">
        <v>14</v>
      </c>
      <c r="Q15" s="106">
        <v>12</v>
      </c>
      <c r="R15" s="106">
        <v>0</v>
      </c>
      <c r="S15" s="106">
        <v>0</v>
      </c>
      <c r="T15" s="54"/>
      <c r="U15" s="54">
        <v>11</v>
      </c>
      <c r="V15" s="54">
        <v>5</v>
      </c>
      <c r="W15" s="54">
        <v>3</v>
      </c>
      <c r="X15" s="54">
        <v>0</v>
      </c>
      <c r="Y15" s="54"/>
      <c r="Z15" s="54">
        <v>1968</v>
      </c>
      <c r="AA15" s="54">
        <v>1496</v>
      </c>
      <c r="AB15" s="54">
        <v>27</v>
      </c>
      <c r="AC15" s="54"/>
      <c r="AD15" s="54">
        <v>16</v>
      </c>
      <c r="AE15" s="54">
        <v>141</v>
      </c>
      <c r="AF15" s="54">
        <v>12</v>
      </c>
      <c r="AG15" s="54">
        <v>209</v>
      </c>
      <c r="AH15" s="54">
        <v>253</v>
      </c>
      <c r="AI15" s="54">
        <v>0</v>
      </c>
      <c r="AJ15" s="54"/>
      <c r="AK15" s="54">
        <v>24</v>
      </c>
      <c r="AL15" s="106">
        <v>13</v>
      </c>
    </row>
    <row r="16" spans="1:38" s="39" customFormat="1" ht="24.95" customHeight="1">
      <c r="A16" s="52">
        <v>7</v>
      </c>
      <c r="B16" s="53" t="s">
        <v>6</v>
      </c>
      <c r="C16" s="54">
        <v>2477</v>
      </c>
      <c r="D16" s="106">
        <v>1927</v>
      </c>
      <c r="E16" s="106">
        <v>6</v>
      </c>
      <c r="F16" s="54"/>
      <c r="G16" s="54">
        <v>117</v>
      </c>
      <c r="H16" s="106">
        <v>112</v>
      </c>
      <c r="I16" s="54">
        <v>0</v>
      </c>
      <c r="J16" s="54"/>
      <c r="K16" s="54">
        <v>215</v>
      </c>
      <c r="L16" s="106">
        <v>131</v>
      </c>
      <c r="M16" s="106">
        <v>41</v>
      </c>
      <c r="N16" s="106">
        <v>0</v>
      </c>
      <c r="O16" s="54"/>
      <c r="P16" s="54">
        <v>10</v>
      </c>
      <c r="Q16" s="106">
        <v>5</v>
      </c>
      <c r="R16" s="106">
        <v>0</v>
      </c>
      <c r="S16" s="106">
        <v>0</v>
      </c>
      <c r="T16" s="54"/>
      <c r="U16" s="54">
        <v>19</v>
      </c>
      <c r="V16" s="54">
        <v>11</v>
      </c>
      <c r="W16" s="54">
        <v>8</v>
      </c>
      <c r="X16" s="54">
        <v>3</v>
      </c>
      <c r="Y16" s="54"/>
      <c r="Z16" s="54">
        <v>1792</v>
      </c>
      <c r="AA16" s="54">
        <v>1229</v>
      </c>
      <c r="AB16" s="54">
        <v>4</v>
      </c>
      <c r="AC16" s="54"/>
      <c r="AD16" s="54">
        <v>23</v>
      </c>
      <c r="AE16" s="54">
        <v>153</v>
      </c>
      <c r="AF16" s="54">
        <v>2</v>
      </c>
      <c r="AG16" s="54">
        <v>171</v>
      </c>
      <c r="AH16" s="54">
        <v>172</v>
      </c>
      <c r="AI16" s="54">
        <v>0</v>
      </c>
      <c r="AJ16" s="54"/>
      <c r="AK16" s="54">
        <v>149</v>
      </c>
      <c r="AL16" s="106">
        <v>125</v>
      </c>
    </row>
    <row r="17" spans="1:38" s="39" customFormat="1" ht="24.95" customHeight="1">
      <c r="A17" s="52">
        <v>8</v>
      </c>
      <c r="B17" s="53" t="s">
        <v>22</v>
      </c>
      <c r="C17" s="54">
        <v>1481</v>
      </c>
      <c r="D17" s="106">
        <v>1560</v>
      </c>
      <c r="E17" s="106">
        <v>13</v>
      </c>
      <c r="F17" s="54"/>
      <c r="G17" s="54">
        <v>150</v>
      </c>
      <c r="H17" s="106">
        <v>188</v>
      </c>
      <c r="I17" s="54">
        <v>0</v>
      </c>
      <c r="J17" s="54"/>
      <c r="K17" s="54">
        <v>150</v>
      </c>
      <c r="L17" s="106">
        <v>125</v>
      </c>
      <c r="M17" s="106">
        <v>21</v>
      </c>
      <c r="N17" s="106">
        <v>0</v>
      </c>
      <c r="O17" s="54"/>
      <c r="P17" s="54">
        <v>22</v>
      </c>
      <c r="Q17" s="106">
        <v>18</v>
      </c>
      <c r="R17" s="106">
        <v>0</v>
      </c>
      <c r="S17" s="106">
        <v>0</v>
      </c>
      <c r="T17" s="54"/>
      <c r="U17" s="54">
        <v>8</v>
      </c>
      <c r="V17" s="54">
        <v>4</v>
      </c>
      <c r="W17" s="54">
        <v>1</v>
      </c>
      <c r="X17" s="54">
        <v>0</v>
      </c>
      <c r="Y17" s="54"/>
      <c r="Z17" s="54">
        <v>903</v>
      </c>
      <c r="AA17" s="54">
        <v>773</v>
      </c>
      <c r="AB17" s="54">
        <v>6</v>
      </c>
      <c r="AC17" s="54"/>
      <c r="AD17" s="54">
        <v>30</v>
      </c>
      <c r="AE17" s="54">
        <v>169</v>
      </c>
      <c r="AF17" s="54">
        <v>7</v>
      </c>
      <c r="AG17" s="54">
        <v>199</v>
      </c>
      <c r="AH17" s="54">
        <v>269</v>
      </c>
      <c r="AI17" s="54">
        <v>0</v>
      </c>
      <c r="AJ17" s="54"/>
      <c r="AK17" s="54">
        <v>27</v>
      </c>
      <c r="AL17" s="106">
        <v>18</v>
      </c>
    </row>
    <row r="18" spans="1:38" s="39" customFormat="1" ht="24.95" customHeight="1">
      <c r="A18" s="52">
        <v>9</v>
      </c>
      <c r="B18" s="53" t="s">
        <v>66</v>
      </c>
      <c r="C18" s="54">
        <v>12187</v>
      </c>
      <c r="D18" s="106">
        <v>11294</v>
      </c>
      <c r="E18" s="106">
        <v>36</v>
      </c>
      <c r="F18" s="54"/>
      <c r="G18" s="54">
        <v>578</v>
      </c>
      <c r="H18" s="106">
        <v>661</v>
      </c>
      <c r="I18" s="54">
        <v>1</v>
      </c>
      <c r="J18" s="54"/>
      <c r="K18" s="54">
        <v>1001</v>
      </c>
      <c r="L18" s="106">
        <v>885</v>
      </c>
      <c r="M18" s="106">
        <v>378</v>
      </c>
      <c r="N18" s="106">
        <v>3</v>
      </c>
      <c r="O18" s="54"/>
      <c r="P18" s="54">
        <v>51</v>
      </c>
      <c r="Q18" s="106">
        <v>45</v>
      </c>
      <c r="R18" s="106">
        <v>4</v>
      </c>
      <c r="S18" s="106">
        <v>0</v>
      </c>
      <c r="T18" s="54"/>
      <c r="U18" s="54">
        <v>124</v>
      </c>
      <c r="V18" s="54">
        <v>42</v>
      </c>
      <c r="W18" s="54">
        <v>22</v>
      </c>
      <c r="X18" s="54">
        <v>5</v>
      </c>
      <c r="Y18" s="54"/>
      <c r="Z18" s="54">
        <v>8548</v>
      </c>
      <c r="AA18" s="54">
        <v>6412</v>
      </c>
      <c r="AB18" s="54">
        <v>23</v>
      </c>
      <c r="AC18" s="54"/>
      <c r="AD18" s="54">
        <v>99</v>
      </c>
      <c r="AE18" s="54">
        <v>1408</v>
      </c>
      <c r="AF18" s="54">
        <v>9</v>
      </c>
      <c r="AG18" s="54">
        <v>1695</v>
      </c>
      <c r="AH18" s="54">
        <v>1689</v>
      </c>
      <c r="AI18" s="54">
        <v>0</v>
      </c>
      <c r="AJ18" s="54"/>
      <c r="AK18" s="54">
        <v>215</v>
      </c>
      <c r="AL18" s="106">
        <v>194</v>
      </c>
    </row>
    <row r="19" spans="1:38" s="39" customFormat="1" ht="24.95" customHeight="1">
      <c r="A19" s="52">
        <v>10</v>
      </c>
      <c r="B19" s="53" t="s">
        <v>7</v>
      </c>
      <c r="C19" s="54">
        <v>2172</v>
      </c>
      <c r="D19" s="106">
        <v>1568</v>
      </c>
      <c r="E19" s="106">
        <v>8</v>
      </c>
      <c r="F19" s="54"/>
      <c r="G19" s="54">
        <v>91</v>
      </c>
      <c r="H19" s="106">
        <v>92</v>
      </c>
      <c r="I19" s="54">
        <v>0</v>
      </c>
      <c r="J19" s="54"/>
      <c r="K19" s="54">
        <v>115</v>
      </c>
      <c r="L19" s="106">
        <v>88</v>
      </c>
      <c r="M19" s="106">
        <v>30</v>
      </c>
      <c r="N19" s="106">
        <v>2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11</v>
      </c>
      <c r="V19" s="54">
        <v>4</v>
      </c>
      <c r="W19" s="54">
        <v>2</v>
      </c>
      <c r="X19" s="54">
        <v>1</v>
      </c>
      <c r="Y19" s="54"/>
      <c r="Z19" s="54">
        <v>1729</v>
      </c>
      <c r="AA19" s="54">
        <v>1075</v>
      </c>
      <c r="AB19" s="54">
        <v>1</v>
      </c>
      <c r="AC19" s="54"/>
      <c r="AD19" s="54">
        <v>14</v>
      </c>
      <c r="AE19" s="54">
        <v>73</v>
      </c>
      <c r="AF19" s="54">
        <v>5</v>
      </c>
      <c r="AG19" s="54">
        <v>128</v>
      </c>
      <c r="AH19" s="54">
        <v>151</v>
      </c>
      <c r="AI19" s="54">
        <v>0</v>
      </c>
      <c r="AJ19" s="54"/>
      <c r="AK19" s="54">
        <v>92</v>
      </c>
      <c r="AL19" s="106">
        <v>88</v>
      </c>
    </row>
    <row r="20" spans="1:38" s="39" customFormat="1" ht="24.95" customHeight="1">
      <c r="A20" s="52">
        <v>11</v>
      </c>
      <c r="B20" s="53" t="s">
        <v>23</v>
      </c>
      <c r="C20" s="54">
        <v>400</v>
      </c>
      <c r="D20" s="106">
        <v>190</v>
      </c>
      <c r="E20" s="106">
        <v>0</v>
      </c>
      <c r="F20" s="54"/>
      <c r="G20" s="54">
        <v>3</v>
      </c>
      <c r="H20" s="106">
        <v>1</v>
      </c>
      <c r="I20" s="54">
        <v>0</v>
      </c>
      <c r="J20" s="54"/>
      <c r="K20" s="54">
        <v>55</v>
      </c>
      <c r="L20" s="106">
        <v>22</v>
      </c>
      <c r="M20" s="106">
        <v>11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295</v>
      </c>
      <c r="AA20" s="54">
        <v>148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37</v>
      </c>
      <c r="AH20" s="54">
        <v>14</v>
      </c>
      <c r="AI20" s="54">
        <v>0</v>
      </c>
      <c r="AJ20" s="54"/>
      <c r="AK20" s="54">
        <v>7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3779</v>
      </c>
      <c r="D21" s="106">
        <v>3304</v>
      </c>
      <c r="E21" s="106">
        <v>28</v>
      </c>
      <c r="F21" s="54"/>
      <c r="G21" s="54">
        <v>234</v>
      </c>
      <c r="H21" s="106">
        <v>296</v>
      </c>
      <c r="I21" s="54">
        <v>1</v>
      </c>
      <c r="J21" s="54"/>
      <c r="K21" s="54">
        <v>375</v>
      </c>
      <c r="L21" s="106">
        <v>298</v>
      </c>
      <c r="M21" s="106">
        <v>97</v>
      </c>
      <c r="N21" s="106">
        <v>4</v>
      </c>
      <c r="O21" s="54"/>
      <c r="P21" s="54">
        <v>23</v>
      </c>
      <c r="Q21" s="106">
        <v>22</v>
      </c>
      <c r="R21" s="106">
        <v>0</v>
      </c>
      <c r="S21" s="106">
        <v>0</v>
      </c>
      <c r="T21" s="54"/>
      <c r="U21" s="54">
        <v>61</v>
      </c>
      <c r="V21" s="54">
        <v>22</v>
      </c>
      <c r="W21" s="54">
        <v>8</v>
      </c>
      <c r="X21" s="54">
        <v>2</v>
      </c>
      <c r="Y21" s="54"/>
      <c r="Z21" s="54">
        <v>2458</v>
      </c>
      <c r="AA21" s="54">
        <v>1684</v>
      </c>
      <c r="AB21" s="54">
        <v>17</v>
      </c>
      <c r="AC21" s="54"/>
      <c r="AD21" s="54">
        <v>35</v>
      </c>
      <c r="AE21" s="54">
        <v>286</v>
      </c>
      <c r="AF21" s="54">
        <v>6</v>
      </c>
      <c r="AG21" s="54">
        <v>434</v>
      </c>
      <c r="AH21" s="54">
        <v>495</v>
      </c>
      <c r="AI21" s="54">
        <v>0</v>
      </c>
      <c r="AJ21" s="54"/>
      <c r="AK21" s="54">
        <v>220</v>
      </c>
      <c r="AL21" s="106">
        <v>223</v>
      </c>
    </row>
    <row r="22" spans="1:38" s="39" customFormat="1" ht="24.95" customHeight="1">
      <c r="A22" s="52">
        <v>13</v>
      </c>
      <c r="B22" s="53" t="s">
        <v>9</v>
      </c>
      <c r="C22" s="54">
        <v>2301</v>
      </c>
      <c r="D22" s="106">
        <v>1834</v>
      </c>
      <c r="E22" s="106">
        <v>14</v>
      </c>
      <c r="F22" s="54"/>
      <c r="G22" s="54">
        <v>121</v>
      </c>
      <c r="H22" s="106">
        <v>141</v>
      </c>
      <c r="I22" s="54">
        <v>0</v>
      </c>
      <c r="J22" s="54"/>
      <c r="K22" s="54">
        <v>131</v>
      </c>
      <c r="L22" s="106">
        <v>82</v>
      </c>
      <c r="M22" s="106">
        <v>23</v>
      </c>
      <c r="N22" s="106">
        <v>0</v>
      </c>
      <c r="O22" s="54"/>
      <c r="P22" s="54">
        <v>16</v>
      </c>
      <c r="Q22" s="106">
        <v>5</v>
      </c>
      <c r="R22" s="106">
        <v>0</v>
      </c>
      <c r="S22" s="106">
        <v>0</v>
      </c>
      <c r="T22" s="54"/>
      <c r="U22" s="54">
        <v>18</v>
      </c>
      <c r="V22" s="54">
        <v>12</v>
      </c>
      <c r="W22" s="54">
        <v>5</v>
      </c>
      <c r="X22" s="54">
        <v>3</v>
      </c>
      <c r="Y22" s="54"/>
      <c r="Z22" s="54">
        <v>1855</v>
      </c>
      <c r="AA22" s="54">
        <v>1247</v>
      </c>
      <c r="AB22" s="54">
        <v>7</v>
      </c>
      <c r="AC22" s="54"/>
      <c r="AD22" s="54">
        <v>26</v>
      </c>
      <c r="AE22" s="54">
        <v>218</v>
      </c>
      <c r="AF22" s="54">
        <v>7</v>
      </c>
      <c r="AG22" s="54">
        <v>140</v>
      </c>
      <c r="AH22" s="54">
        <v>116</v>
      </c>
      <c r="AI22" s="54">
        <v>0</v>
      </c>
      <c r="AJ22" s="54"/>
      <c r="AK22" s="54">
        <v>12</v>
      </c>
      <c r="AL22" s="106">
        <v>25</v>
      </c>
    </row>
    <row r="23" spans="1:38" s="39" customFormat="1" ht="24.95" customHeight="1">
      <c r="A23" s="52">
        <v>14</v>
      </c>
      <c r="B23" s="53" t="s">
        <v>24</v>
      </c>
      <c r="C23" s="54">
        <v>5784</v>
      </c>
      <c r="D23" s="106">
        <v>5514</v>
      </c>
      <c r="E23" s="106">
        <v>45</v>
      </c>
      <c r="F23" s="54"/>
      <c r="G23" s="54">
        <v>351</v>
      </c>
      <c r="H23" s="106">
        <v>409</v>
      </c>
      <c r="I23" s="54">
        <v>1</v>
      </c>
      <c r="J23" s="54"/>
      <c r="K23" s="54">
        <v>377</v>
      </c>
      <c r="L23" s="106">
        <v>358</v>
      </c>
      <c r="M23" s="106">
        <v>83</v>
      </c>
      <c r="N23" s="106">
        <v>0</v>
      </c>
      <c r="O23" s="54"/>
      <c r="P23" s="54">
        <v>14</v>
      </c>
      <c r="Q23" s="106">
        <v>18</v>
      </c>
      <c r="R23" s="106">
        <v>3</v>
      </c>
      <c r="S23" s="106">
        <v>0</v>
      </c>
      <c r="T23" s="54"/>
      <c r="U23" s="54">
        <v>45</v>
      </c>
      <c r="V23" s="54">
        <v>10</v>
      </c>
      <c r="W23" s="54">
        <v>5</v>
      </c>
      <c r="X23" s="54">
        <v>1</v>
      </c>
      <c r="Y23" s="54"/>
      <c r="Z23" s="54">
        <v>4400</v>
      </c>
      <c r="AA23" s="54">
        <v>3518</v>
      </c>
      <c r="AB23" s="54">
        <v>40</v>
      </c>
      <c r="AC23" s="54"/>
      <c r="AD23" s="54">
        <v>47</v>
      </c>
      <c r="AE23" s="54">
        <v>477</v>
      </c>
      <c r="AF23" s="54">
        <v>4</v>
      </c>
      <c r="AG23" s="54">
        <v>562</v>
      </c>
      <c r="AH23" s="54">
        <v>706</v>
      </c>
      <c r="AI23" s="54">
        <v>0</v>
      </c>
      <c r="AJ23" s="54"/>
      <c r="AK23" s="54">
        <v>33</v>
      </c>
      <c r="AL23" s="106">
        <v>28</v>
      </c>
    </row>
    <row r="24" spans="1:38" s="39" customFormat="1" ht="24.95" customHeight="1">
      <c r="A24" s="52">
        <v>15</v>
      </c>
      <c r="B24" s="53" t="s">
        <v>10</v>
      </c>
      <c r="C24" s="54">
        <v>3336</v>
      </c>
      <c r="D24" s="106">
        <v>2758</v>
      </c>
      <c r="E24" s="106">
        <v>15</v>
      </c>
      <c r="F24" s="54"/>
      <c r="G24" s="54">
        <v>155</v>
      </c>
      <c r="H24" s="106">
        <v>187</v>
      </c>
      <c r="I24" s="54">
        <v>0</v>
      </c>
      <c r="J24" s="54"/>
      <c r="K24" s="54">
        <v>161</v>
      </c>
      <c r="L24" s="106">
        <v>146</v>
      </c>
      <c r="M24" s="106">
        <v>31</v>
      </c>
      <c r="N24" s="106">
        <v>3</v>
      </c>
      <c r="O24" s="54"/>
      <c r="P24" s="54">
        <v>18</v>
      </c>
      <c r="Q24" s="106">
        <v>15</v>
      </c>
      <c r="R24" s="106">
        <v>0</v>
      </c>
      <c r="S24" s="106">
        <v>0</v>
      </c>
      <c r="T24" s="54"/>
      <c r="U24" s="54">
        <v>12</v>
      </c>
      <c r="V24" s="54">
        <v>6</v>
      </c>
      <c r="W24" s="54">
        <v>3</v>
      </c>
      <c r="X24" s="54">
        <v>1</v>
      </c>
      <c r="Y24" s="54"/>
      <c r="Z24" s="54">
        <v>2662</v>
      </c>
      <c r="AA24" s="54">
        <v>1746</v>
      </c>
      <c r="AB24" s="54">
        <v>8</v>
      </c>
      <c r="AC24" s="54"/>
      <c r="AD24" s="54">
        <v>42</v>
      </c>
      <c r="AE24" s="54">
        <v>361</v>
      </c>
      <c r="AF24" s="54">
        <v>4</v>
      </c>
      <c r="AG24" s="54">
        <v>154</v>
      </c>
      <c r="AH24" s="54">
        <v>186</v>
      </c>
      <c r="AI24" s="54">
        <v>0</v>
      </c>
      <c r="AJ24" s="54"/>
      <c r="AK24" s="54">
        <v>144</v>
      </c>
      <c r="AL24" s="106">
        <v>117</v>
      </c>
    </row>
    <row r="25" spans="1:38" s="39" customFormat="1" ht="24.95" customHeight="1">
      <c r="A25" s="52">
        <v>16</v>
      </c>
      <c r="B25" s="53" t="s">
        <v>11</v>
      </c>
      <c r="C25" s="54">
        <v>1792</v>
      </c>
      <c r="D25" s="106">
        <v>1673</v>
      </c>
      <c r="E25" s="106">
        <v>11</v>
      </c>
      <c r="F25" s="54"/>
      <c r="G25" s="54">
        <v>136</v>
      </c>
      <c r="H25" s="106">
        <v>181</v>
      </c>
      <c r="I25" s="54">
        <v>1</v>
      </c>
      <c r="J25" s="54"/>
      <c r="K25" s="54">
        <v>123</v>
      </c>
      <c r="L25" s="106">
        <v>102</v>
      </c>
      <c r="M25" s="106">
        <v>9</v>
      </c>
      <c r="N25" s="106">
        <v>0</v>
      </c>
      <c r="O25" s="54"/>
      <c r="P25" s="54">
        <v>15</v>
      </c>
      <c r="Q25" s="106">
        <v>11</v>
      </c>
      <c r="R25" s="106">
        <v>0</v>
      </c>
      <c r="S25" s="106">
        <v>0</v>
      </c>
      <c r="T25" s="54"/>
      <c r="U25" s="54">
        <v>16</v>
      </c>
      <c r="V25" s="54">
        <v>8</v>
      </c>
      <c r="W25" s="54">
        <v>7</v>
      </c>
      <c r="X25" s="54">
        <v>1</v>
      </c>
      <c r="Y25" s="54"/>
      <c r="Z25" s="54">
        <v>1362</v>
      </c>
      <c r="AA25" s="54">
        <v>1035</v>
      </c>
      <c r="AB25" s="54">
        <v>2</v>
      </c>
      <c r="AC25" s="54"/>
      <c r="AD25" s="54">
        <v>17</v>
      </c>
      <c r="AE25" s="54">
        <v>158</v>
      </c>
      <c r="AF25" s="54">
        <v>8</v>
      </c>
      <c r="AG25" s="54">
        <v>107</v>
      </c>
      <c r="AH25" s="54">
        <v>167</v>
      </c>
      <c r="AI25" s="54">
        <v>0</v>
      </c>
      <c r="AJ25" s="54"/>
      <c r="AK25" s="54">
        <v>32</v>
      </c>
      <c r="AL25" s="106">
        <v>19</v>
      </c>
    </row>
    <row r="26" spans="1:38" s="39" customFormat="1" ht="24.95" customHeight="1">
      <c r="A26" s="52">
        <v>17</v>
      </c>
      <c r="B26" s="53" t="s">
        <v>12</v>
      </c>
      <c r="C26" s="54">
        <v>1721</v>
      </c>
      <c r="D26" s="106">
        <v>1604</v>
      </c>
      <c r="E26" s="106">
        <v>15</v>
      </c>
      <c r="F26" s="54"/>
      <c r="G26" s="54">
        <v>134</v>
      </c>
      <c r="H26" s="106">
        <v>155</v>
      </c>
      <c r="I26" s="54">
        <v>0</v>
      </c>
      <c r="J26" s="54"/>
      <c r="K26" s="54">
        <v>230</v>
      </c>
      <c r="L26" s="106">
        <v>154</v>
      </c>
      <c r="M26" s="106">
        <v>47</v>
      </c>
      <c r="N26" s="106">
        <v>2</v>
      </c>
      <c r="O26" s="54"/>
      <c r="P26" s="54">
        <v>28</v>
      </c>
      <c r="Q26" s="106">
        <v>22</v>
      </c>
      <c r="R26" s="106">
        <v>0</v>
      </c>
      <c r="S26" s="106">
        <v>0</v>
      </c>
      <c r="T26" s="54"/>
      <c r="U26" s="54">
        <v>46</v>
      </c>
      <c r="V26" s="54">
        <v>25</v>
      </c>
      <c r="W26" s="54">
        <v>11</v>
      </c>
      <c r="X26" s="54">
        <v>0</v>
      </c>
      <c r="Y26" s="54"/>
      <c r="Z26" s="54">
        <v>1018</v>
      </c>
      <c r="AA26" s="54">
        <v>729</v>
      </c>
      <c r="AB26" s="54">
        <v>8</v>
      </c>
      <c r="AC26" s="54"/>
      <c r="AD26" s="54">
        <v>65</v>
      </c>
      <c r="AE26" s="54">
        <v>366</v>
      </c>
      <c r="AF26" s="54">
        <v>5</v>
      </c>
      <c r="AG26" s="54">
        <v>167</v>
      </c>
      <c r="AH26" s="54">
        <v>159</v>
      </c>
      <c r="AI26" s="54">
        <v>0</v>
      </c>
      <c r="AJ26" s="54"/>
      <c r="AK26" s="54">
        <v>79</v>
      </c>
      <c r="AL26" s="106">
        <v>19</v>
      </c>
    </row>
    <row r="27" spans="1:38" s="39" customFormat="1" ht="24.95" customHeight="1">
      <c r="A27" s="52">
        <v>18</v>
      </c>
      <c r="B27" s="53" t="s">
        <v>13</v>
      </c>
      <c r="C27" s="54">
        <v>1322</v>
      </c>
      <c r="D27" s="106">
        <v>1147</v>
      </c>
      <c r="E27" s="106">
        <v>2</v>
      </c>
      <c r="F27" s="54"/>
      <c r="G27" s="54">
        <v>112</v>
      </c>
      <c r="H27" s="106">
        <v>119</v>
      </c>
      <c r="I27" s="54">
        <v>0</v>
      </c>
      <c r="J27" s="54"/>
      <c r="K27" s="54">
        <v>93</v>
      </c>
      <c r="L27" s="106">
        <v>75</v>
      </c>
      <c r="M27" s="106">
        <v>32</v>
      </c>
      <c r="N27" s="106">
        <v>0</v>
      </c>
      <c r="O27" s="54"/>
      <c r="P27" s="54">
        <v>14</v>
      </c>
      <c r="Q27" s="106">
        <v>15</v>
      </c>
      <c r="R27" s="106">
        <v>1</v>
      </c>
      <c r="S27" s="106">
        <v>0</v>
      </c>
      <c r="T27" s="54"/>
      <c r="U27" s="54">
        <v>18</v>
      </c>
      <c r="V27" s="54">
        <v>12</v>
      </c>
      <c r="W27" s="54">
        <v>3</v>
      </c>
      <c r="X27" s="54">
        <v>1</v>
      </c>
      <c r="Y27" s="54"/>
      <c r="Z27" s="54">
        <v>940</v>
      </c>
      <c r="AA27" s="54">
        <v>686</v>
      </c>
      <c r="AB27" s="54">
        <v>0</v>
      </c>
      <c r="AC27" s="54"/>
      <c r="AD27" s="54">
        <v>33</v>
      </c>
      <c r="AE27" s="54">
        <v>106</v>
      </c>
      <c r="AF27" s="54">
        <v>2</v>
      </c>
      <c r="AG27" s="54">
        <v>76</v>
      </c>
      <c r="AH27" s="54">
        <v>107</v>
      </c>
      <c r="AI27" s="54">
        <v>0</v>
      </c>
      <c r="AJ27" s="54"/>
      <c r="AK27" s="54">
        <v>54</v>
      </c>
      <c r="AL27" s="106">
        <v>39</v>
      </c>
    </row>
    <row r="28" spans="1:38" s="39" customFormat="1" ht="24.95" customHeight="1">
      <c r="A28" s="52">
        <v>19</v>
      </c>
      <c r="B28" s="53" t="s">
        <v>14</v>
      </c>
      <c r="C28" s="54">
        <v>4962</v>
      </c>
      <c r="D28" s="106">
        <v>4484</v>
      </c>
      <c r="E28" s="106">
        <v>28</v>
      </c>
      <c r="F28" s="54"/>
      <c r="G28" s="54">
        <v>433</v>
      </c>
      <c r="H28" s="106">
        <v>600</v>
      </c>
      <c r="I28" s="54">
        <v>0</v>
      </c>
      <c r="J28" s="54"/>
      <c r="K28" s="54">
        <v>346</v>
      </c>
      <c r="L28" s="106">
        <v>285</v>
      </c>
      <c r="M28" s="106">
        <v>64</v>
      </c>
      <c r="N28" s="106">
        <v>0</v>
      </c>
      <c r="O28" s="54"/>
      <c r="P28" s="54">
        <v>13</v>
      </c>
      <c r="Q28" s="106">
        <v>13</v>
      </c>
      <c r="R28" s="106">
        <v>0</v>
      </c>
      <c r="S28" s="106">
        <v>0</v>
      </c>
      <c r="T28" s="54"/>
      <c r="U28" s="54">
        <v>86</v>
      </c>
      <c r="V28" s="54">
        <v>45</v>
      </c>
      <c r="W28" s="54">
        <v>32</v>
      </c>
      <c r="X28" s="54">
        <v>12</v>
      </c>
      <c r="Y28" s="54"/>
      <c r="Z28" s="54">
        <v>3745</v>
      </c>
      <c r="AA28" s="54">
        <v>2849</v>
      </c>
      <c r="AB28" s="54">
        <v>25</v>
      </c>
      <c r="AC28" s="54"/>
      <c r="AD28" s="54">
        <v>43</v>
      </c>
      <c r="AE28" s="54">
        <v>373</v>
      </c>
      <c r="AF28" s="54">
        <v>3</v>
      </c>
      <c r="AG28" s="54">
        <v>336</v>
      </c>
      <c r="AH28" s="54">
        <v>325</v>
      </c>
      <c r="AI28" s="54">
        <v>0</v>
      </c>
      <c r="AJ28" s="54"/>
      <c r="AK28" s="54">
        <v>46</v>
      </c>
      <c r="AL28" s="106">
        <v>39</v>
      </c>
    </row>
    <row r="29" spans="1:38" s="39" customFormat="1" ht="24.95" customHeight="1">
      <c r="A29" s="52">
        <v>20</v>
      </c>
      <c r="B29" s="53" t="s">
        <v>15</v>
      </c>
      <c r="C29" s="54">
        <v>1090</v>
      </c>
      <c r="D29" s="106">
        <v>950</v>
      </c>
      <c r="E29" s="106">
        <v>0</v>
      </c>
      <c r="F29" s="54"/>
      <c r="G29" s="54">
        <v>46</v>
      </c>
      <c r="H29" s="106">
        <v>68</v>
      </c>
      <c r="I29" s="54">
        <v>0</v>
      </c>
      <c r="J29" s="54"/>
      <c r="K29" s="54">
        <v>146</v>
      </c>
      <c r="L29" s="106">
        <v>100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14</v>
      </c>
      <c r="V29" s="54">
        <v>8</v>
      </c>
      <c r="W29" s="54">
        <v>4</v>
      </c>
      <c r="X29" s="54">
        <v>2</v>
      </c>
      <c r="Y29" s="54"/>
      <c r="Z29" s="54">
        <v>641</v>
      </c>
      <c r="AA29" s="54">
        <v>462</v>
      </c>
      <c r="AB29" s="54">
        <v>0</v>
      </c>
      <c r="AC29" s="54"/>
      <c r="AD29" s="54">
        <v>7</v>
      </c>
      <c r="AE29" s="54">
        <v>98</v>
      </c>
      <c r="AF29" s="54">
        <v>0</v>
      </c>
      <c r="AG29" s="54">
        <v>140</v>
      </c>
      <c r="AH29" s="54">
        <v>115</v>
      </c>
      <c r="AI29" s="54">
        <v>0</v>
      </c>
      <c r="AJ29" s="54"/>
      <c r="AK29" s="54">
        <v>109</v>
      </c>
      <c r="AL29" s="106">
        <v>106</v>
      </c>
    </row>
    <row r="30" spans="1:38" s="39" customFormat="1" ht="24.95" customHeight="1">
      <c r="A30" s="52">
        <v>21</v>
      </c>
      <c r="B30" s="53" t="s">
        <v>16</v>
      </c>
      <c r="C30" s="54">
        <v>2005</v>
      </c>
      <c r="D30" s="106">
        <v>1775</v>
      </c>
      <c r="E30" s="106">
        <v>13</v>
      </c>
      <c r="F30" s="54"/>
      <c r="G30" s="54">
        <v>222</v>
      </c>
      <c r="H30" s="106">
        <v>245</v>
      </c>
      <c r="I30" s="54">
        <v>0</v>
      </c>
      <c r="J30" s="54"/>
      <c r="K30" s="54">
        <v>174</v>
      </c>
      <c r="L30" s="106">
        <v>128</v>
      </c>
      <c r="M30" s="106">
        <v>44</v>
      </c>
      <c r="N30" s="106">
        <v>0</v>
      </c>
      <c r="O30" s="54"/>
      <c r="P30" s="54">
        <v>28</v>
      </c>
      <c r="Q30" s="106">
        <v>24</v>
      </c>
      <c r="R30" s="106">
        <v>0</v>
      </c>
      <c r="S30" s="106">
        <v>0</v>
      </c>
      <c r="T30" s="54"/>
      <c r="U30" s="54">
        <v>32</v>
      </c>
      <c r="V30" s="54">
        <v>19</v>
      </c>
      <c r="W30" s="54">
        <v>11</v>
      </c>
      <c r="X30" s="54">
        <v>0</v>
      </c>
      <c r="Y30" s="54"/>
      <c r="Z30" s="54">
        <v>1319</v>
      </c>
      <c r="AA30" s="54">
        <v>926</v>
      </c>
      <c r="AB30" s="54">
        <v>9</v>
      </c>
      <c r="AC30" s="54"/>
      <c r="AD30" s="54">
        <v>40</v>
      </c>
      <c r="AE30" s="54">
        <v>173</v>
      </c>
      <c r="AF30" s="54">
        <v>4</v>
      </c>
      <c r="AG30" s="54">
        <v>104</v>
      </c>
      <c r="AH30" s="54">
        <v>155</v>
      </c>
      <c r="AI30" s="54">
        <v>0</v>
      </c>
      <c r="AJ30" s="54"/>
      <c r="AK30" s="54">
        <v>118</v>
      </c>
      <c r="AL30" s="106">
        <v>124</v>
      </c>
    </row>
    <row r="31" spans="1:38" s="39" customFormat="1" ht="24.95" customHeight="1">
      <c r="A31" s="52">
        <v>22</v>
      </c>
      <c r="B31" s="53" t="s">
        <v>17</v>
      </c>
      <c r="C31" s="54">
        <v>2436</v>
      </c>
      <c r="D31" s="106">
        <v>2098</v>
      </c>
      <c r="E31" s="106">
        <v>10</v>
      </c>
      <c r="F31" s="54"/>
      <c r="G31" s="54">
        <v>128</v>
      </c>
      <c r="H31" s="106">
        <v>173</v>
      </c>
      <c r="I31" s="54">
        <v>0</v>
      </c>
      <c r="J31" s="54"/>
      <c r="K31" s="54">
        <v>105</v>
      </c>
      <c r="L31" s="106">
        <v>94</v>
      </c>
      <c r="M31" s="106">
        <v>23</v>
      </c>
      <c r="N31" s="106">
        <v>0</v>
      </c>
      <c r="O31" s="54"/>
      <c r="P31" s="54">
        <v>17</v>
      </c>
      <c r="Q31" s="106">
        <v>8</v>
      </c>
      <c r="R31" s="106">
        <v>0</v>
      </c>
      <c r="S31" s="106">
        <v>0</v>
      </c>
      <c r="T31" s="54"/>
      <c r="U31" s="54">
        <v>16</v>
      </c>
      <c r="V31" s="54">
        <v>9</v>
      </c>
      <c r="W31" s="54">
        <v>7</v>
      </c>
      <c r="X31" s="54">
        <v>2</v>
      </c>
      <c r="Y31" s="54"/>
      <c r="Z31" s="54">
        <v>1938</v>
      </c>
      <c r="AA31" s="54">
        <v>1362</v>
      </c>
      <c r="AB31" s="54">
        <v>4</v>
      </c>
      <c r="AC31" s="54"/>
      <c r="AD31" s="54">
        <v>27</v>
      </c>
      <c r="AE31" s="54">
        <v>218</v>
      </c>
      <c r="AF31" s="54">
        <v>6</v>
      </c>
      <c r="AG31" s="54">
        <v>180</v>
      </c>
      <c r="AH31" s="54">
        <v>202</v>
      </c>
      <c r="AI31" s="54">
        <v>0</v>
      </c>
      <c r="AJ31" s="54"/>
      <c r="AK31" s="54">
        <v>41</v>
      </c>
      <c r="AL31" s="106">
        <v>41</v>
      </c>
    </row>
    <row r="32" spans="1:38" s="39" customFormat="1" ht="24.95" customHeight="1">
      <c r="A32" s="52">
        <v>23</v>
      </c>
      <c r="B32" s="34" t="s">
        <v>19</v>
      </c>
      <c r="C32" s="54">
        <v>1298</v>
      </c>
      <c r="D32" s="106">
        <v>1155</v>
      </c>
      <c r="E32" s="106">
        <v>14</v>
      </c>
      <c r="F32" s="54"/>
      <c r="G32" s="54">
        <v>146</v>
      </c>
      <c r="H32" s="106">
        <v>174</v>
      </c>
      <c r="I32" s="54">
        <v>0</v>
      </c>
      <c r="J32" s="54"/>
      <c r="K32" s="54">
        <v>109</v>
      </c>
      <c r="L32" s="106">
        <v>65</v>
      </c>
      <c r="M32" s="106">
        <v>9</v>
      </c>
      <c r="N32" s="106">
        <v>1</v>
      </c>
      <c r="O32" s="54"/>
      <c r="P32" s="54">
        <v>24</v>
      </c>
      <c r="Q32" s="106">
        <v>22</v>
      </c>
      <c r="R32" s="106">
        <v>1</v>
      </c>
      <c r="S32" s="106">
        <v>0</v>
      </c>
      <c r="T32" s="54"/>
      <c r="U32" s="54">
        <v>13</v>
      </c>
      <c r="V32" s="54">
        <v>10</v>
      </c>
      <c r="W32" s="54">
        <v>6</v>
      </c>
      <c r="X32" s="54">
        <v>0</v>
      </c>
      <c r="Y32" s="54"/>
      <c r="Z32" s="54">
        <v>775</v>
      </c>
      <c r="AA32" s="54">
        <v>573</v>
      </c>
      <c r="AB32" s="54">
        <v>5</v>
      </c>
      <c r="AC32" s="54"/>
      <c r="AD32" s="54">
        <v>9</v>
      </c>
      <c r="AE32" s="54">
        <v>79</v>
      </c>
      <c r="AF32" s="54">
        <v>8</v>
      </c>
      <c r="AG32" s="54">
        <v>188</v>
      </c>
      <c r="AH32" s="54">
        <v>210</v>
      </c>
      <c r="AI32" s="54">
        <v>0</v>
      </c>
      <c r="AJ32" s="54"/>
      <c r="AK32" s="54">
        <v>47</v>
      </c>
      <c r="AL32" s="106">
        <v>32</v>
      </c>
    </row>
    <row r="33" spans="1:38" s="39" customFormat="1" ht="24.95" customHeight="1">
      <c r="A33" s="52">
        <v>24</v>
      </c>
      <c r="B33" s="34" t="s">
        <v>18</v>
      </c>
      <c r="C33" s="54">
        <v>2052</v>
      </c>
      <c r="D33" s="106">
        <v>1893</v>
      </c>
      <c r="E33" s="106">
        <v>6</v>
      </c>
      <c r="F33" s="54"/>
      <c r="G33" s="54">
        <v>136</v>
      </c>
      <c r="H33" s="106">
        <v>178</v>
      </c>
      <c r="I33" s="54">
        <v>0</v>
      </c>
      <c r="J33" s="54"/>
      <c r="K33" s="54">
        <v>114</v>
      </c>
      <c r="L33" s="106">
        <v>103</v>
      </c>
      <c r="M33" s="106">
        <v>37</v>
      </c>
      <c r="N33" s="106">
        <v>1</v>
      </c>
      <c r="O33" s="54"/>
      <c r="P33" s="54">
        <v>19</v>
      </c>
      <c r="Q33" s="106">
        <v>12</v>
      </c>
      <c r="R33" s="106">
        <v>0</v>
      </c>
      <c r="S33" s="106">
        <v>0</v>
      </c>
      <c r="T33" s="54"/>
      <c r="U33" s="54">
        <v>21</v>
      </c>
      <c r="V33" s="54">
        <v>17</v>
      </c>
      <c r="W33" s="54">
        <v>7</v>
      </c>
      <c r="X33" s="54">
        <v>0</v>
      </c>
      <c r="Y33" s="54"/>
      <c r="Z33" s="54">
        <v>1430</v>
      </c>
      <c r="AA33" s="54">
        <v>972</v>
      </c>
      <c r="AB33" s="54">
        <v>0</v>
      </c>
      <c r="AC33" s="54"/>
      <c r="AD33" s="54">
        <v>42</v>
      </c>
      <c r="AE33" s="54">
        <v>310</v>
      </c>
      <c r="AF33" s="54">
        <v>5</v>
      </c>
      <c r="AG33" s="54">
        <v>255</v>
      </c>
      <c r="AH33" s="54">
        <v>264</v>
      </c>
      <c r="AI33" s="54">
        <v>0</v>
      </c>
      <c r="AJ33" s="54"/>
      <c r="AK33" s="54">
        <v>56</v>
      </c>
      <c r="AL33" s="106">
        <v>54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83" t="s">
        <v>40</v>
      </c>
      <c r="B35" s="184"/>
      <c r="C35" s="58">
        <v>73621</v>
      </c>
      <c r="D35" s="58">
        <v>64727</v>
      </c>
      <c r="E35" s="58">
        <v>436</v>
      </c>
      <c r="F35" s="58">
        <v>0</v>
      </c>
      <c r="G35" s="58">
        <v>4413</v>
      </c>
      <c r="H35" s="58">
        <v>5336</v>
      </c>
      <c r="I35" s="58">
        <v>14</v>
      </c>
      <c r="J35" s="58">
        <v>0</v>
      </c>
      <c r="K35" s="58">
        <v>5633</v>
      </c>
      <c r="L35" s="58">
        <v>4319</v>
      </c>
      <c r="M35" s="58">
        <v>1247</v>
      </c>
      <c r="N35" s="58">
        <v>27</v>
      </c>
      <c r="O35" s="58">
        <v>0</v>
      </c>
      <c r="P35" s="58">
        <v>449</v>
      </c>
      <c r="Q35" s="58">
        <v>371</v>
      </c>
      <c r="R35" s="58">
        <v>10</v>
      </c>
      <c r="S35" s="58">
        <v>0</v>
      </c>
      <c r="T35" s="58">
        <v>0</v>
      </c>
      <c r="U35" s="58">
        <v>782</v>
      </c>
      <c r="V35" s="58">
        <v>388</v>
      </c>
      <c r="W35" s="58">
        <v>224</v>
      </c>
      <c r="X35" s="58">
        <v>49</v>
      </c>
      <c r="Y35" s="58">
        <v>0</v>
      </c>
      <c r="Z35" s="58">
        <v>53516</v>
      </c>
      <c r="AA35" s="58">
        <v>38717</v>
      </c>
      <c r="AB35" s="58">
        <v>229</v>
      </c>
      <c r="AC35" s="58">
        <v>0</v>
      </c>
      <c r="AD35" s="58">
        <v>843</v>
      </c>
      <c r="AE35" s="58">
        <v>6650</v>
      </c>
      <c r="AF35" s="58">
        <v>166</v>
      </c>
      <c r="AG35" s="58">
        <v>6658</v>
      </c>
      <c r="AH35" s="58">
        <v>7421</v>
      </c>
      <c r="AI35" s="58">
        <v>0</v>
      </c>
      <c r="AJ35" s="58">
        <v>0</v>
      </c>
      <c r="AK35" s="58">
        <v>2109</v>
      </c>
      <c r="AL35" s="58">
        <v>1913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6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70">
        <v>2024</v>
      </c>
      <c r="H4" s="170">
        <v>2025</v>
      </c>
      <c r="I4" s="170" t="s">
        <v>28</v>
      </c>
    </row>
    <row r="5" spans="1:15" ht="42" customHeight="1">
      <c r="A5" s="211"/>
      <c r="B5" s="208"/>
      <c r="C5" s="216"/>
      <c r="D5" s="216"/>
      <c r="E5" s="216"/>
      <c r="F5" s="216"/>
      <c r="G5" s="171"/>
      <c r="H5" s="171"/>
      <c r="I5" s="171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26</v>
      </c>
      <c r="E8" s="73">
        <v>23</v>
      </c>
      <c r="F8" s="28">
        <f>E8/(D8+C8)</f>
        <v>0.30666666666666664</v>
      </c>
      <c r="G8" s="79">
        <v>36</v>
      </c>
      <c r="H8" s="79">
        <v>52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26</v>
      </c>
      <c r="E9" s="75">
        <v>32</v>
      </c>
      <c r="F9" s="28">
        <f t="shared" ref="F9:F15" si="0">E9/(D9+C9)</f>
        <v>0.35555555555555557</v>
      </c>
      <c r="G9" s="80">
        <v>62</v>
      </c>
      <c r="H9" s="80">
        <v>58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198</v>
      </c>
      <c r="E10" s="75">
        <v>163</v>
      </c>
      <c r="F10" s="28">
        <f t="shared" si="0"/>
        <v>0.34315789473684211</v>
      </c>
      <c r="G10" s="80">
        <v>329</v>
      </c>
      <c r="H10" s="80">
        <v>312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79</v>
      </c>
      <c r="E11" s="75">
        <v>165</v>
      </c>
      <c r="F11" s="28">
        <f t="shared" si="0"/>
        <v>0.31132075471698112</v>
      </c>
      <c r="G11" s="80">
        <v>473</v>
      </c>
      <c r="H11" s="80">
        <v>365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59</v>
      </c>
      <c r="E12" s="75">
        <v>49</v>
      </c>
      <c r="F12" s="28">
        <f t="shared" si="0"/>
        <v>0.38582677165354329</v>
      </c>
      <c r="G12" s="80">
        <v>66</v>
      </c>
      <c r="H12" s="80">
        <v>78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79</v>
      </c>
      <c r="E13" s="75">
        <v>53</v>
      </c>
      <c r="F13" s="28">
        <f t="shared" si="0"/>
        <v>0.17096774193548386</v>
      </c>
      <c r="G13" s="80">
        <v>220</v>
      </c>
      <c r="H13" s="80">
        <v>257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35</v>
      </c>
      <c r="E14" s="75">
        <v>53</v>
      </c>
      <c r="F14" s="28">
        <f t="shared" si="0"/>
        <v>0.34640522875816993</v>
      </c>
      <c r="G14" s="80">
        <v>124</v>
      </c>
      <c r="H14" s="80">
        <v>100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31</v>
      </c>
      <c r="E15" s="75">
        <v>25</v>
      </c>
      <c r="F15" s="28">
        <f t="shared" si="0"/>
        <v>0.26315789473684209</v>
      </c>
      <c r="G15" s="80">
        <v>65</v>
      </c>
      <c r="H15" s="80">
        <v>70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202</v>
      </c>
      <c r="E16" s="75">
        <v>215</v>
      </c>
      <c r="F16" s="28">
        <f t="shared" ref="F16" si="1">+E16/(D16+C16)</f>
        <v>0.35537190082644626</v>
      </c>
      <c r="G16" s="80">
        <v>454</v>
      </c>
      <c r="H16" s="80">
        <v>390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21</v>
      </c>
      <c r="E17" s="75">
        <v>24</v>
      </c>
      <c r="F17" s="28">
        <f t="shared" ref="F17:F31" si="2">E17/(D17+C17)</f>
        <v>0.4</v>
      </c>
      <c r="G17" s="80">
        <v>46</v>
      </c>
      <c r="H17" s="80">
        <v>36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2</v>
      </c>
      <c r="E18" s="75">
        <v>41</v>
      </c>
      <c r="F18" s="28">
        <f t="shared" si="2"/>
        <v>0.33333333333333331</v>
      </c>
      <c r="G18" s="80">
        <v>191</v>
      </c>
      <c r="H18" s="80">
        <v>82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38</v>
      </c>
      <c r="E19" s="75">
        <v>58</v>
      </c>
      <c r="F19" s="28">
        <f t="shared" si="2"/>
        <v>0.44961240310077522</v>
      </c>
      <c r="G19" s="80">
        <v>79</v>
      </c>
      <c r="H19" s="80">
        <v>71</v>
      </c>
      <c r="I19" s="75">
        <v>2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49</v>
      </c>
      <c r="E20" s="75">
        <v>35</v>
      </c>
      <c r="F20" s="28">
        <f t="shared" si="2"/>
        <v>0.37234042553191488</v>
      </c>
      <c r="G20" s="80">
        <v>57</v>
      </c>
      <c r="H20" s="80">
        <v>59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126</v>
      </c>
      <c r="E21" s="75">
        <v>78</v>
      </c>
      <c r="F21" s="28">
        <f t="shared" si="2"/>
        <v>0.22478386167146974</v>
      </c>
      <c r="G21" s="80">
        <v>233</v>
      </c>
      <c r="H21" s="80">
        <v>269</v>
      </c>
      <c r="I21" s="75">
        <v>0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55</v>
      </c>
      <c r="E22" s="75">
        <v>50</v>
      </c>
      <c r="F22" s="28">
        <f t="shared" si="2"/>
        <v>0.34722222222222221</v>
      </c>
      <c r="G22" s="80">
        <v>87</v>
      </c>
      <c r="H22" s="80">
        <v>94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41</v>
      </c>
      <c r="E23" s="75">
        <v>39</v>
      </c>
      <c r="F23" s="28">
        <f t="shared" si="2"/>
        <v>0.55714285714285716</v>
      </c>
      <c r="G23" s="80">
        <v>30</v>
      </c>
      <c r="H23" s="80">
        <v>31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28</v>
      </c>
      <c r="E24" s="75">
        <v>16</v>
      </c>
      <c r="F24" s="28">
        <f t="shared" si="2"/>
        <v>0.32653061224489793</v>
      </c>
      <c r="G24" s="80">
        <v>22</v>
      </c>
      <c r="H24" s="80">
        <v>33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48</v>
      </c>
      <c r="E25" s="75">
        <v>37</v>
      </c>
      <c r="F25" s="28">
        <f t="shared" si="2"/>
        <v>0.35238095238095241</v>
      </c>
      <c r="G25" s="80">
        <v>57</v>
      </c>
      <c r="H25" s="80">
        <v>68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151</v>
      </c>
      <c r="E26" s="75">
        <v>147</v>
      </c>
      <c r="F26" s="28">
        <f t="shared" si="2"/>
        <v>0.4152542372881356</v>
      </c>
      <c r="G26" s="80">
        <v>221</v>
      </c>
      <c r="H26" s="80">
        <v>207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21</v>
      </c>
      <c r="E27" s="75">
        <v>48</v>
      </c>
      <c r="F27" s="28">
        <f t="shared" si="2"/>
        <v>0.36641221374045801</v>
      </c>
      <c r="G27" s="80">
        <v>124</v>
      </c>
      <c r="H27" s="80">
        <v>83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18</v>
      </c>
      <c r="E28" s="75">
        <v>19</v>
      </c>
      <c r="F28" s="28">
        <f t="shared" si="2"/>
        <v>0.26760563380281688</v>
      </c>
      <c r="G28" s="80">
        <v>51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19</v>
      </c>
      <c r="E29" s="75">
        <v>25</v>
      </c>
      <c r="F29" s="28">
        <f t="shared" si="2"/>
        <v>0.25773195876288657</v>
      </c>
      <c r="G29" s="80">
        <v>76</v>
      </c>
      <c r="H29" s="80">
        <v>72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21</v>
      </c>
      <c r="E30" s="75">
        <v>28</v>
      </c>
      <c r="F30" s="28">
        <f t="shared" si="2"/>
        <v>0.31818181818181818</v>
      </c>
      <c r="G30" s="80">
        <v>55</v>
      </c>
      <c r="H30" s="80">
        <v>60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32</v>
      </c>
      <c r="E31" s="75">
        <v>37</v>
      </c>
      <c r="F31" s="28">
        <f t="shared" si="2"/>
        <v>0.51388888888888884</v>
      </c>
      <c r="G31" s="80">
        <v>36</v>
      </c>
      <c r="H31" s="80">
        <v>35</v>
      </c>
      <c r="I31" s="75">
        <v>0</v>
      </c>
    </row>
    <row r="32" spans="1:9" ht="28.5" customHeight="1">
      <c r="A32" s="206" t="s">
        <v>40</v>
      </c>
      <c r="B32" s="206"/>
      <c r="C32" s="77">
        <v>2989</v>
      </c>
      <c r="D32" s="78">
        <v>1405</v>
      </c>
      <c r="E32" s="78">
        <v>1460</v>
      </c>
      <c r="F32" s="35">
        <f>E32/(D32+C32)</f>
        <v>0.33227127901684117</v>
      </c>
      <c r="G32" s="81">
        <v>3194</v>
      </c>
      <c r="H32" s="78">
        <v>2934</v>
      </c>
      <c r="I32" s="78">
        <v>7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Y22" sqref="Y22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2024</v>
      </c>
      <c r="D7" s="245" t="s">
        <v>1</v>
      </c>
      <c r="E7" s="245">
        <v>2025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2024</v>
      </c>
      <c r="K7" s="245" t="s">
        <v>1</v>
      </c>
      <c r="L7" s="245">
        <v>2025</v>
      </c>
      <c r="M7" s="245" t="s">
        <v>1</v>
      </c>
      <c r="N7" s="260" t="s">
        <v>35</v>
      </c>
      <c r="O7" s="273"/>
      <c r="P7" s="261"/>
      <c r="Q7" s="245">
        <v>2024</v>
      </c>
      <c r="R7" s="245">
        <v>2025</v>
      </c>
      <c r="S7" s="226" t="s">
        <v>37</v>
      </c>
      <c r="T7" s="232" t="s">
        <v>1</v>
      </c>
      <c r="U7" s="255" t="s">
        <v>85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5</v>
      </c>
      <c r="D11" s="15">
        <v>1.0482180293501049E-2</v>
      </c>
      <c r="E11" s="16">
        <v>7</v>
      </c>
      <c r="F11" s="15">
        <v>1.3916500994035786E-2</v>
      </c>
      <c r="G11" s="16">
        <v>0</v>
      </c>
      <c r="H11" s="16">
        <v>2</v>
      </c>
      <c r="I11" s="98">
        <v>0.4</v>
      </c>
      <c r="J11" s="102">
        <v>14</v>
      </c>
      <c r="K11" s="13">
        <v>4.4052863436123352E-3</v>
      </c>
      <c r="L11" s="14">
        <v>7</v>
      </c>
      <c r="M11" s="13">
        <v>2.7247956403269754E-3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-7</v>
      </c>
      <c r="T11" s="103">
        <v>-0.5</v>
      </c>
      <c r="U11" s="83">
        <v>14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8</v>
      </c>
      <c r="D12" s="15">
        <v>1.8867924528301886E-2</v>
      </c>
      <c r="E12" s="16">
        <v>7</v>
      </c>
      <c r="F12" s="15">
        <v>1.6706443914081145E-2</v>
      </c>
      <c r="G12" s="16">
        <v>0</v>
      </c>
      <c r="H12" s="16">
        <v>-1</v>
      </c>
      <c r="I12" s="98">
        <v>-0.125</v>
      </c>
      <c r="J12" s="102">
        <v>3</v>
      </c>
      <c r="K12" s="13">
        <v>1.6181229773462784E-3</v>
      </c>
      <c r="L12" s="14">
        <v>7</v>
      </c>
      <c r="M12" s="13">
        <v>4.2892156862745102E-3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4</v>
      </c>
      <c r="T12" s="103">
        <v>1.3333333333333333</v>
      </c>
      <c r="U12" s="83">
        <v>14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27</v>
      </c>
      <c r="D13" s="15">
        <v>2.0737327188940093E-2</v>
      </c>
      <c r="E13" s="16">
        <v>34</v>
      </c>
      <c r="F13" s="15">
        <v>2.6500389711613406E-2</v>
      </c>
      <c r="G13" s="16">
        <v>0</v>
      </c>
      <c r="H13" s="16">
        <v>7</v>
      </c>
      <c r="I13" s="98">
        <v>0.25925925925925924</v>
      </c>
      <c r="J13" s="102">
        <v>39</v>
      </c>
      <c r="K13" s="13">
        <v>3.9824364341876847E-3</v>
      </c>
      <c r="L13" s="14">
        <v>28</v>
      </c>
      <c r="M13" s="13">
        <v>3.3796016898008448E-3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-11</v>
      </c>
      <c r="T13" s="103">
        <v>-0.28205128205128205</v>
      </c>
      <c r="U13" s="83">
        <v>62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9</v>
      </c>
      <c r="D14" s="15">
        <v>1.7857142857142856E-2</v>
      </c>
      <c r="E14" s="16">
        <v>3</v>
      </c>
      <c r="F14" s="15">
        <v>9.8360655737704927E-3</v>
      </c>
      <c r="G14" s="16">
        <v>0</v>
      </c>
      <c r="H14" s="16">
        <v>-6</v>
      </c>
      <c r="I14" s="98">
        <v>-0.66666666666666663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12</v>
      </c>
      <c r="D15" s="15">
        <v>2.1543985637342909E-2</v>
      </c>
      <c r="E15" s="16">
        <v>30</v>
      </c>
      <c r="F15" s="15">
        <v>5.1457975986277875E-2</v>
      </c>
      <c r="G15" s="16">
        <v>0</v>
      </c>
      <c r="H15" s="16">
        <v>18</v>
      </c>
      <c r="I15" s="98">
        <v>1.5</v>
      </c>
      <c r="J15" s="102">
        <v>25</v>
      </c>
      <c r="K15" s="13">
        <v>8.0906148867313909E-3</v>
      </c>
      <c r="L15" s="14">
        <v>16</v>
      </c>
      <c r="M15" s="13">
        <v>6.5520065520065524E-3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-9</v>
      </c>
      <c r="T15" s="103">
        <v>-0.36</v>
      </c>
      <c r="U15" s="83">
        <v>46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8</v>
      </c>
      <c r="D16" s="15">
        <v>1.5267175572519083E-2</v>
      </c>
      <c r="E16" s="16">
        <v>10</v>
      </c>
      <c r="F16" s="15">
        <v>2.0533880903490759E-2</v>
      </c>
      <c r="G16" s="16">
        <v>0</v>
      </c>
      <c r="H16" s="16">
        <v>2</v>
      </c>
      <c r="I16" s="98">
        <v>0.25</v>
      </c>
      <c r="J16" s="102">
        <v>5</v>
      </c>
      <c r="K16" s="13">
        <v>1.7099863201094391E-3</v>
      </c>
      <c r="L16" s="14">
        <v>13</v>
      </c>
      <c r="M16" s="13">
        <v>5.0840829096597574E-3</v>
      </c>
      <c r="N16" s="14">
        <v>0</v>
      </c>
      <c r="O16" s="14">
        <v>1</v>
      </c>
      <c r="P16" s="14">
        <v>0</v>
      </c>
      <c r="Q16" s="14">
        <v>1</v>
      </c>
      <c r="R16" s="14">
        <v>1</v>
      </c>
      <c r="S16" s="12">
        <v>8</v>
      </c>
      <c r="T16" s="103">
        <v>1.6</v>
      </c>
      <c r="U16" s="83">
        <v>23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5</v>
      </c>
      <c r="D17" s="15">
        <v>1.282051282051282E-2</v>
      </c>
      <c r="E17" s="16">
        <v>8</v>
      </c>
      <c r="F17" s="15">
        <v>2.6402640264026403E-2</v>
      </c>
      <c r="G17" s="16">
        <v>0</v>
      </c>
      <c r="H17" s="16">
        <v>3</v>
      </c>
      <c r="I17" s="98">
        <v>0.6</v>
      </c>
      <c r="J17" s="102">
        <v>12</v>
      </c>
      <c r="K17" s="13">
        <v>4.475941812756434E-3</v>
      </c>
      <c r="L17" s="14">
        <v>15</v>
      </c>
      <c r="M17" s="13">
        <v>7.3421439060205578E-3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3</v>
      </c>
      <c r="T17" s="103">
        <v>0.25</v>
      </c>
      <c r="U17" s="83">
        <v>23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15</v>
      </c>
      <c r="D18" s="15">
        <v>2.8462998102466792E-2</v>
      </c>
      <c r="E18" s="16">
        <v>17</v>
      </c>
      <c r="F18" s="15">
        <v>3.5864978902953586E-2</v>
      </c>
      <c r="G18" s="16">
        <v>0</v>
      </c>
      <c r="H18" s="16">
        <v>2</v>
      </c>
      <c r="I18" s="98">
        <v>0.13333333333333333</v>
      </c>
      <c r="J18" s="102">
        <v>3</v>
      </c>
      <c r="K18" s="13">
        <v>2.2010271460014674E-3</v>
      </c>
      <c r="L18" s="14">
        <v>3</v>
      </c>
      <c r="M18" s="13">
        <v>2.4489795918367346E-3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03">
        <v>0</v>
      </c>
      <c r="U18" s="83">
        <v>20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2.002002002002002E-3</v>
      </c>
      <c r="E19" s="16">
        <v>27</v>
      </c>
      <c r="F19" s="15">
        <v>1.5280135823429542E-2</v>
      </c>
      <c r="G19" s="16">
        <v>0</v>
      </c>
      <c r="H19" s="16">
        <v>23</v>
      </c>
      <c r="I19" s="98">
        <v>5.75</v>
      </c>
      <c r="J19" s="102">
        <v>21</v>
      </c>
      <c r="K19" s="13">
        <v>1.7650025214321734E-3</v>
      </c>
      <c r="L19" s="14">
        <v>28</v>
      </c>
      <c r="M19" s="13">
        <v>2.7706313081337819E-3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7</v>
      </c>
      <c r="T19" s="103">
        <v>0.33333333333333331</v>
      </c>
      <c r="U19" s="83">
        <v>55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8.5106382978723406E-3</v>
      </c>
      <c r="E20" s="16">
        <v>7</v>
      </c>
      <c r="F20" s="15">
        <v>2.9787234042553193E-2</v>
      </c>
      <c r="G20" s="16">
        <v>0</v>
      </c>
      <c r="H20" s="16">
        <v>5</v>
      </c>
      <c r="I20" s="98">
        <v>2.5</v>
      </c>
      <c r="J20" s="102">
        <v>15</v>
      </c>
      <c r="K20" s="13">
        <v>5.8777429467084643E-3</v>
      </c>
      <c r="L20" s="14">
        <v>9</v>
      </c>
      <c r="M20" s="13">
        <v>4.4356826022671266E-3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-6</v>
      </c>
      <c r="T20" s="103">
        <v>-0.4</v>
      </c>
      <c r="U20" s="83">
        <v>16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25</v>
      </c>
      <c r="D22" s="15">
        <v>2.9377203290246769E-2</v>
      </c>
      <c r="E22" s="16">
        <v>30</v>
      </c>
      <c r="F22" s="15">
        <v>3.5545023696682464E-2</v>
      </c>
      <c r="G22" s="16">
        <v>0</v>
      </c>
      <c r="H22" s="16">
        <v>5</v>
      </c>
      <c r="I22" s="98">
        <v>0.2</v>
      </c>
      <c r="J22" s="102">
        <v>19</v>
      </c>
      <c r="K22" s="13">
        <v>5.3430821147356583E-3</v>
      </c>
      <c r="L22" s="14">
        <v>18</v>
      </c>
      <c r="M22" s="13">
        <v>6.1770761839396015E-3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-1</v>
      </c>
      <c r="T22" s="103">
        <v>-5.2631578947368418E-2</v>
      </c>
      <c r="U22" s="83">
        <v>48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8</v>
      </c>
      <c r="D23" s="15">
        <v>2.2284122562674095E-2</v>
      </c>
      <c r="E23" s="16">
        <v>8</v>
      </c>
      <c r="F23" s="15">
        <v>2.5477707006369428E-2</v>
      </c>
      <c r="G23" s="16">
        <v>0</v>
      </c>
      <c r="H23" s="16">
        <v>0</v>
      </c>
      <c r="I23" s="98">
        <v>0</v>
      </c>
      <c r="J23" s="102">
        <v>5</v>
      </c>
      <c r="K23" s="13">
        <v>1.8532246108228317E-3</v>
      </c>
      <c r="L23" s="14">
        <v>7</v>
      </c>
      <c r="M23" s="13">
        <v>3.2543003254300326E-3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2</v>
      </c>
      <c r="T23" s="103">
        <v>0.4</v>
      </c>
      <c r="U23" s="83">
        <v>15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19</v>
      </c>
      <c r="D24" s="15">
        <v>2.0452099031216361E-2</v>
      </c>
      <c r="E24" s="16">
        <v>24</v>
      </c>
      <c r="F24" s="15">
        <v>2.5369978858350951E-2</v>
      </c>
      <c r="G24" s="16">
        <v>0</v>
      </c>
      <c r="H24" s="16">
        <v>5</v>
      </c>
      <c r="I24" s="98">
        <v>0.26315789473684209</v>
      </c>
      <c r="J24" s="102">
        <v>25</v>
      </c>
      <c r="K24" s="13">
        <v>4.1397582381188939E-3</v>
      </c>
      <c r="L24" s="14">
        <v>16</v>
      </c>
      <c r="M24" s="13">
        <v>2.9449659488312166E-3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-9</v>
      </c>
      <c r="T24" s="103">
        <v>-0.36</v>
      </c>
      <c r="U24" s="83">
        <v>40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6</v>
      </c>
      <c r="D25" s="15">
        <v>1.2244897959183673E-2</v>
      </c>
      <c r="E25" s="16">
        <v>7</v>
      </c>
      <c r="F25" s="15">
        <v>1.5695067264573991E-2</v>
      </c>
      <c r="G25" s="16">
        <v>0</v>
      </c>
      <c r="H25" s="16">
        <v>1</v>
      </c>
      <c r="I25" s="98">
        <v>0.16666666666666666</v>
      </c>
      <c r="J25" s="102">
        <v>11</v>
      </c>
      <c r="K25" s="13">
        <v>2.662793512466715E-3</v>
      </c>
      <c r="L25" s="14">
        <v>9</v>
      </c>
      <c r="M25" s="13">
        <v>3.0231776956667787E-3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-2</v>
      </c>
      <c r="T25" s="103">
        <v>-0.18181818181818182</v>
      </c>
      <c r="U25" s="83">
        <v>16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6</v>
      </c>
      <c r="D26" s="15">
        <v>1.4018691588785047E-2</v>
      </c>
      <c r="E26" s="16">
        <v>9</v>
      </c>
      <c r="F26" s="15">
        <v>2.1276595744680851E-2</v>
      </c>
      <c r="G26" s="16">
        <v>0</v>
      </c>
      <c r="H26" s="16">
        <v>3</v>
      </c>
      <c r="I26" s="98">
        <v>0.5</v>
      </c>
      <c r="J26" s="102">
        <v>8</v>
      </c>
      <c r="K26" s="13">
        <v>3.4632034632034632E-3</v>
      </c>
      <c r="L26" s="14">
        <v>3</v>
      </c>
      <c r="M26" s="13">
        <v>1.611170784103115E-3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-5</v>
      </c>
      <c r="T26" s="103">
        <v>-0.625</v>
      </c>
      <c r="U26" s="83">
        <v>12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24</v>
      </c>
      <c r="D27" s="15">
        <v>4.2253521126760563E-2</v>
      </c>
      <c r="E27" s="16">
        <v>23</v>
      </c>
      <c r="F27" s="15">
        <v>5.1918735891647853E-2</v>
      </c>
      <c r="G27" s="16">
        <v>0</v>
      </c>
      <c r="H27" s="16">
        <v>-1</v>
      </c>
      <c r="I27" s="98">
        <v>-4.1666666666666664E-2</v>
      </c>
      <c r="J27" s="102">
        <v>3</v>
      </c>
      <c r="K27" s="13">
        <v>1.8170805572380376E-3</v>
      </c>
      <c r="L27" s="14">
        <v>3</v>
      </c>
      <c r="M27" s="13">
        <v>2.304147465437788E-3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26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6</v>
      </c>
      <c r="D28" s="15">
        <v>2.0134228187919462E-2</v>
      </c>
      <c r="E28" s="16">
        <v>4</v>
      </c>
      <c r="F28" s="15">
        <v>1.6326530612244899E-2</v>
      </c>
      <c r="G28" s="16">
        <v>0</v>
      </c>
      <c r="H28" s="16">
        <v>-2</v>
      </c>
      <c r="I28" s="98">
        <v>-0.33333333333333331</v>
      </c>
      <c r="J28" s="102">
        <v>9</v>
      </c>
      <c r="K28" s="13">
        <v>6.1940812112869928E-3</v>
      </c>
      <c r="L28" s="14">
        <v>2</v>
      </c>
      <c r="M28" s="13">
        <v>1.6992353440951572E-3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-7</v>
      </c>
      <c r="T28" s="103">
        <v>-0.77777777777777779</v>
      </c>
      <c r="U28" s="83">
        <v>6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23</v>
      </c>
      <c r="D29" s="15">
        <v>2.2094140249759846E-2</v>
      </c>
      <c r="E29" s="16">
        <v>29</v>
      </c>
      <c r="F29" s="15">
        <v>2.5195482189400521E-2</v>
      </c>
      <c r="G29" s="16">
        <v>0</v>
      </c>
      <c r="H29" s="16">
        <v>6</v>
      </c>
      <c r="I29" s="98">
        <v>0.2608695652173913</v>
      </c>
      <c r="J29" s="102">
        <v>15</v>
      </c>
      <c r="K29" s="13">
        <v>2.424438338451592E-3</v>
      </c>
      <c r="L29" s="14">
        <v>11</v>
      </c>
      <c r="M29" s="13">
        <v>2.0700037636432068E-3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-4</v>
      </c>
      <c r="T29" s="103">
        <v>-0.26666666666666666</v>
      </c>
      <c r="U29" s="83">
        <v>40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8.6206896551724137E-3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1.0438413361169101E-3</v>
      </c>
      <c r="L30" s="14">
        <v>1</v>
      </c>
      <c r="M30" s="13">
        <v>1.3386880856760374E-3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11</v>
      </c>
      <c r="D31" s="15">
        <v>2.0484171322160148E-2</v>
      </c>
      <c r="E31" s="16">
        <v>12</v>
      </c>
      <c r="F31" s="15">
        <v>2.4096385542168676E-2</v>
      </c>
      <c r="G31" s="16">
        <v>0</v>
      </c>
      <c r="H31" s="16">
        <v>1</v>
      </c>
      <c r="I31" s="98">
        <v>9.0909090909090912E-2</v>
      </c>
      <c r="J31" s="102">
        <v>16</v>
      </c>
      <c r="K31" s="13">
        <v>8.0402010050251264E-3</v>
      </c>
      <c r="L31" s="14">
        <v>8</v>
      </c>
      <c r="M31" s="13">
        <v>5.1020408163265302E-3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-8</v>
      </c>
      <c r="T31" s="103">
        <v>-0.5</v>
      </c>
      <c r="U31" s="83">
        <v>20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7</v>
      </c>
      <c r="D32" s="15">
        <v>1.6548463356973995E-2</v>
      </c>
      <c r="E32" s="16">
        <v>11</v>
      </c>
      <c r="F32" s="15">
        <v>2.9729729729729731E-2</v>
      </c>
      <c r="G32" s="16">
        <v>0</v>
      </c>
      <c r="H32" s="16">
        <v>4</v>
      </c>
      <c r="I32" s="98">
        <v>0.5714285714285714</v>
      </c>
      <c r="J32" s="102">
        <v>31</v>
      </c>
      <c r="K32" s="13">
        <v>1.0572987721691678E-2</v>
      </c>
      <c r="L32" s="14">
        <v>17</v>
      </c>
      <c r="M32" s="13">
        <v>7.5690115761353517E-3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-14</v>
      </c>
      <c r="T32" s="103">
        <v>-0.45161290322580644</v>
      </c>
      <c r="U32" s="83">
        <v>28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10</v>
      </c>
      <c r="D33" s="15">
        <v>2.6525198938992044E-2</v>
      </c>
      <c r="E33" s="16">
        <v>2</v>
      </c>
      <c r="F33" s="15">
        <v>5.6022408963585435E-3</v>
      </c>
      <c r="G33" s="16">
        <v>0</v>
      </c>
      <c r="H33" s="16">
        <v>-8</v>
      </c>
      <c r="I33" s="98">
        <v>-0.8</v>
      </c>
      <c r="J33" s="102">
        <v>4</v>
      </c>
      <c r="K33" s="13">
        <v>3.2733224222585926E-3</v>
      </c>
      <c r="L33" s="14">
        <v>8</v>
      </c>
      <c r="M33" s="13">
        <v>7.9051383399209481E-3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4</v>
      </c>
      <c r="T33" s="103">
        <v>1</v>
      </c>
      <c r="U33" s="83">
        <v>10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5.0531914893617018E-2</v>
      </c>
      <c r="E34" s="85">
        <v>16</v>
      </c>
      <c r="F34" s="87">
        <v>4.3478260869565216E-2</v>
      </c>
      <c r="G34" s="85">
        <v>0</v>
      </c>
      <c r="H34" s="85">
        <v>-3</v>
      </c>
      <c r="I34" s="100">
        <v>-0.15789473684210525</v>
      </c>
      <c r="J34" s="104">
        <v>39</v>
      </c>
      <c r="K34" s="92">
        <v>1.7060367454068241E-2</v>
      </c>
      <c r="L34" s="90">
        <v>22</v>
      </c>
      <c r="M34" s="92">
        <v>1.2948793407886992E-2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-17</v>
      </c>
      <c r="T34" s="105">
        <v>-0.4358974358974359</v>
      </c>
      <c r="U34" s="84">
        <v>38</v>
      </c>
      <c r="V34" s="82">
        <v>0</v>
      </c>
    </row>
    <row r="35" spans="1:22" ht="20.25" thickBot="1">
      <c r="A35" s="262" t="s">
        <v>40</v>
      </c>
      <c r="B35" s="263"/>
      <c r="C35" s="86">
        <v>261</v>
      </c>
      <c r="D35" s="88">
        <v>1.8755389479735558E-2</v>
      </c>
      <c r="E35" s="86">
        <v>325</v>
      </c>
      <c r="F35" s="88">
        <v>2.4984624846248464E-2</v>
      </c>
      <c r="G35" s="86">
        <v>0</v>
      </c>
      <c r="H35" s="86">
        <v>64</v>
      </c>
      <c r="I35" s="89">
        <v>0.24521072796934865</v>
      </c>
      <c r="J35" s="91">
        <v>323</v>
      </c>
      <c r="K35" s="93">
        <v>4.2765596864738908E-3</v>
      </c>
      <c r="L35" s="91">
        <v>253</v>
      </c>
      <c r="M35" s="93">
        <v>4.1808507122318801E-3</v>
      </c>
      <c r="N35" s="91">
        <v>1</v>
      </c>
      <c r="O35" s="91">
        <v>2</v>
      </c>
      <c r="P35" s="91">
        <v>0</v>
      </c>
      <c r="Q35" s="91">
        <v>1</v>
      </c>
      <c r="R35" s="91">
        <v>2</v>
      </c>
      <c r="S35" s="91">
        <v>-70</v>
      </c>
      <c r="T35" s="93">
        <v>-0.21671826625386997</v>
      </c>
      <c r="U35" s="101">
        <v>578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3" sqref="T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152">
        <v>40</v>
      </c>
      <c r="D4" s="133">
        <v>1.1092623405435386E-2</v>
      </c>
      <c r="E4" s="132">
        <v>24</v>
      </c>
      <c r="F4" s="133">
        <f>E4/Q4</f>
        <v>7.4349442379182153E-3</v>
      </c>
      <c r="G4" s="134">
        <f>E4-C4</f>
        <v>-16</v>
      </c>
      <c r="H4" s="135">
        <f>G4/C4</f>
        <v>-0.4</v>
      </c>
      <c r="I4" s="152">
        <v>33</v>
      </c>
      <c r="J4" s="133">
        <v>9.1514143094841936E-3</v>
      </c>
      <c r="K4" s="134">
        <v>20</v>
      </c>
      <c r="L4" s="133">
        <f>K4/Q4</f>
        <v>6.1957868649318466E-3</v>
      </c>
      <c r="M4" s="134">
        <f>K4-I4</f>
        <v>-13</v>
      </c>
      <c r="N4" s="136">
        <f>M4/I4</f>
        <v>-0.39393939393939392</v>
      </c>
      <c r="O4" s="152">
        <v>1</v>
      </c>
      <c r="P4" s="137">
        <v>0</v>
      </c>
      <c r="Q4" s="149">
        <f>[1]Громад_Виправ!C7+[1]Громад_Виправ!M7+[1]Звільн_з_випр_УДЗ_і_Розш!C8+[1]Позб_права!C7+'[1]Пробаційний нагляд'!C8</f>
        <v>3228</v>
      </c>
      <c r="R4" s="150"/>
      <c r="S4" s="120"/>
      <c r="T4" s="121"/>
    </row>
    <row r="5" spans="1:25" s="18" customFormat="1" ht="21" customHeight="1">
      <c r="A5" s="108">
        <v>2</v>
      </c>
      <c r="B5" s="119" t="s">
        <v>2</v>
      </c>
      <c r="C5" s="152">
        <v>33</v>
      </c>
      <c r="D5" s="133">
        <v>1.4831460674157304E-2</v>
      </c>
      <c r="E5" s="132">
        <v>30</v>
      </c>
      <c r="F5" s="133">
        <f t="shared" ref="F5:F28" si="0">E5/Q5</f>
        <v>1.4563106796116505E-2</v>
      </c>
      <c r="G5" s="134">
        <f t="shared" ref="G5:G28" si="1">E5-C5</f>
        <v>-3</v>
      </c>
      <c r="H5" s="135">
        <f t="shared" ref="H5:H27" si="2">G5/C5</f>
        <v>-9.0909090909090912E-2</v>
      </c>
      <c r="I5" s="152">
        <v>29</v>
      </c>
      <c r="J5" s="133">
        <v>1.303370786516854E-2</v>
      </c>
      <c r="K5" s="134">
        <v>24</v>
      </c>
      <c r="L5" s="133">
        <f t="shared" ref="L5:L28" si="3">K5/Q5</f>
        <v>1.1650485436893204E-2</v>
      </c>
      <c r="M5" s="134">
        <f t="shared" ref="M5:M28" si="4">K5-I5</f>
        <v>-5</v>
      </c>
      <c r="N5" s="136">
        <f t="shared" ref="N5:N27" si="5">M5/I5</f>
        <v>-0.17241379310344829</v>
      </c>
      <c r="O5" s="152">
        <v>0</v>
      </c>
      <c r="P5" s="137">
        <v>0</v>
      </c>
      <c r="Q5" s="149">
        <f>[1]Громад_Виправ!C8+[1]Громад_Виправ!M8+[1]Звільн_з_випр_УДЗ_і_Розш!C9+[1]Позб_права!C8+'[1]Пробаційний нагляд'!C9</f>
        <v>2060</v>
      </c>
      <c r="R5" s="150"/>
      <c r="S5" s="120"/>
      <c r="T5" s="121"/>
    </row>
    <row r="6" spans="1:25" s="18" customFormat="1" ht="21" customHeight="1">
      <c r="A6" s="108">
        <v>3</v>
      </c>
      <c r="B6" s="119" t="s">
        <v>3</v>
      </c>
      <c r="C6" s="152">
        <v>142</v>
      </c>
      <c r="D6" s="133">
        <v>1.3190896423594984E-2</v>
      </c>
      <c r="E6" s="132">
        <v>94</v>
      </c>
      <c r="F6" s="133">
        <f t="shared" si="0"/>
        <v>9.62523039115298E-3</v>
      </c>
      <c r="G6" s="134">
        <f t="shared" si="1"/>
        <v>-48</v>
      </c>
      <c r="H6" s="135">
        <f t="shared" si="2"/>
        <v>-0.3380281690140845</v>
      </c>
      <c r="I6" s="152">
        <v>101</v>
      </c>
      <c r="J6" s="133">
        <v>9.3822573153738969E-3</v>
      </c>
      <c r="K6" s="134">
        <v>59</v>
      </c>
      <c r="L6" s="133">
        <f t="shared" si="3"/>
        <v>6.0413680114683593E-3</v>
      </c>
      <c r="M6" s="134">
        <f t="shared" si="4"/>
        <v>-42</v>
      </c>
      <c r="N6" s="136">
        <f t="shared" si="5"/>
        <v>-0.41584158415841582</v>
      </c>
      <c r="O6" s="152">
        <v>1</v>
      </c>
      <c r="P6" s="137">
        <v>2</v>
      </c>
      <c r="Q6" s="149">
        <f>[1]Громад_Виправ!C9+[1]Громад_Виправ!M9+[1]Звільн_з_випр_УДЗ_і_Розш!C10+[1]Позб_права!C9+'[1]Пробаційний нагляд'!C10</f>
        <v>9766</v>
      </c>
      <c r="R6" s="150"/>
      <c r="S6" s="120"/>
      <c r="T6" s="121"/>
    </row>
    <row r="7" spans="1:25" s="18" customFormat="1" ht="21" customHeight="1">
      <c r="A7" s="108">
        <v>4</v>
      </c>
      <c r="B7" s="119" t="s">
        <v>21</v>
      </c>
      <c r="C7" s="152">
        <v>31</v>
      </c>
      <c r="D7" s="133">
        <v>1.0942463819272856E-2</v>
      </c>
      <c r="E7" s="132">
        <v>18</v>
      </c>
      <c r="F7" s="133">
        <f t="shared" si="0"/>
        <v>8.2682590721175932E-3</v>
      </c>
      <c r="G7" s="134">
        <f t="shared" si="1"/>
        <v>-13</v>
      </c>
      <c r="H7" s="135">
        <f t="shared" si="2"/>
        <v>-0.41935483870967744</v>
      </c>
      <c r="I7" s="152">
        <v>17</v>
      </c>
      <c r="J7" s="133">
        <v>6.000705965407695E-3</v>
      </c>
      <c r="K7" s="134">
        <v>10</v>
      </c>
      <c r="L7" s="133">
        <f t="shared" si="3"/>
        <v>4.5934772622875514E-3</v>
      </c>
      <c r="M7" s="134">
        <f t="shared" si="4"/>
        <v>-7</v>
      </c>
      <c r="N7" s="136">
        <f t="shared" si="5"/>
        <v>-0.41176470588235292</v>
      </c>
      <c r="O7" s="152">
        <v>0</v>
      </c>
      <c r="P7" s="137">
        <v>0</v>
      </c>
      <c r="Q7" s="149">
        <f>[1]Громад_Виправ!C10+[1]Громад_Виправ!M10+[1]Звільн_з_випр_УДЗ_і_Розш!C11+[1]Позб_права!C10+'[1]Пробаційний нагляд'!C11</f>
        <v>2177</v>
      </c>
      <c r="R7" s="150"/>
      <c r="S7" s="120"/>
      <c r="T7" s="122"/>
    </row>
    <row r="8" spans="1:25" s="18" customFormat="1" ht="21" customHeight="1">
      <c r="A8" s="108">
        <v>5</v>
      </c>
      <c r="B8" s="119" t="s">
        <v>4</v>
      </c>
      <c r="C8" s="152">
        <v>41</v>
      </c>
      <c r="D8" s="133">
        <v>1.1546043368065334E-2</v>
      </c>
      <c r="E8" s="132">
        <v>26</v>
      </c>
      <c r="F8" s="133">
        <f t="shared" si="0"/>
        <v>8.0049261083743849E-3</v>
      </c>
      <c r="G8" s="134">
        <f>E8-C8</f>
        <v>-15</v>
      </c>
      <c r="H8" s="135">
        <f t="shared" si="2"/>
        <v>-0.36585365853658536</v>
      </c>
      <c r="I8" s="152">
        <v>30</v>
      </c>
      <c r="J8" s="133">
        <v>8.4483244156575606E-3</v>
      </c>
      <c r="K8" s="134">
        <v>24</v>
      </c>
      <c r="L8" s="133">
        <f t="shared" si="3"/>
        <v>7.3891625615763543E-3</v>
      </c>
      <c r="M8" s="134">
        <f t="shared" si="4"/>
        <v>-6</v>
      </c>
      <c r="N8" s="136">
        <f t="shared" si="5"/>
        <v>-0.2</v>
      </c>
      <c r="O8" s="152">
        <v>2</v>
      </c>
      <c r="P8" s="137">
        <v>1</v>
      </c>
      <c r="Q8" s="149">
        <f>[1]Громад_Виправ!C11+[1]Громад_Виправ!M11+[1]Звільн_з_випр_УДЗ_і_Розш!C12+[1]Позб_права!C11+'[1]Пробаційний нагляд'!C12</f>
        <v>3248</v>
      </c>
      <c r="R8" s="150"/>
      <c r="S8" s="120"/>
      <c r="T8" s="121"/>
    </row>
    <row r="9" spans="1:25" s="18" customFormat="1" ht="21" customHeight="1">
      <c r="A9" s="108">
        <v>6</v>
      </c>
      <c r="B9" s="119" t="s">
        <v>5</v>
      </c>
      <c r="C9" s="152">
        <v>28</v>
      </c>
      <c r="D9" s="133">
        <v>8.7010565568676201E-3</v>
      </c>
      <c r="E9" s="132">
        <v>18</v>
      </c>
      <c r="F9" s="133">
        <f t="shared" si="0"/>
        <v>6.3003150157507877E-3</v>
      </c>
      <c r="G9" s="134">
        <f t="shared" si="1"/>
        <v>-10</v>
      </c>
      <c r="H9" s="135">
        <f t="shared" si="2"/>
        <v>-0.35714285714285715</v>
      </c>
      <c r="I9" s="152">
        <v>22</v>
      </c>
      <c r="J9" s="133">
        <v>6.8365444375388437E-3</v>
      </c>
      <c r="K9" s="134">
        <v>14</v>
      </c>
      <c r="L9" s="133">
        <f t="shared" si="3"/>
        <v>4.9002450122506121E-3</v>
      </c>
      <c r="M9" s="134">
        <f t="shared" si="4"/>
        <v>-8</v>
      </c>
      <c r="N9" s="136">
        <f t="shared" si="5"/>
        <v>-0.36363636363636365</v>
      </c>
      <c r="O9" s="152">
        <v>0</v>
      </c>
      <c r="P9" s="297">
        <v>1</v>
      </c>
      <c r="Q9" s="149">
        <f>[1]Громад_Виправ!C12+[1]Громад_Виправ!M12+[1]Звільн_з_випр_УДЗ_і_Розш!C13+[1]Позб_права!C12+'[1]Пробаційний нагляд'!C13</f>
        <v>2857</v>
      </c>
      <c r="R9" s="150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152">
        <v>42</v>
      </c>
      <c r="D10" s="133">
        <v>1.3820335636722606E-2</v>
      </c>
      <c r="E10" s="132">
        <v>21</v>
      </c>
      <c r="F10" s="133">
        <f t="shared" si="0"/>
        <v>8.5365853658536592E-3</v>
      </c>
      <c r="G10" s="134">
        <f t="shared" si="1"/>
        <v>-21</v>
      </c>
      <c r="H10" s="135">
        <f t="shared" si="2"/>
        <v>-0.5</v>
      </c>
      <c r="I10" s="152">
        <v>31</v>
      </c>
      <c r="J10" s="133">
        <v>1.0200723922342876E-2</v>
      </c>
      <c r="K10" s="134">
        <v>18</v>
      </c>
      <c r="L10" s="133">
        <f t="shared" si="3"/>
        <v>7.3170731707317077E-3</v>
      </c>
      <c r="M10" s="134">
        <f t="shared" si="4"/>
        <v>-13</v>
      </c>
      <c r="N10" s="136">
        <f t="shared" si="5"/>
        <v>-0.41935483870967744</v>
      </c>
      <c r="O10" s="152">
        <v>0</v>
      </c>
      <c r="P10" s="137">
        <v>0</v>
      </c>
      <c r="Q10" s="149">
        <f>[1]Громад_Виправ!C13+[1]Громад_Виправ!M13+[1]Звільн_з_випр_УДЗ_і_Розш!C14+[1]Позб_права!C13+'[1]Пробаційний нагляд'!C14</f>
        <v>2460</v>
      </c>
      <c r="R10" s="150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152">
        <v>47</v>
      </c>
      <c r="D11" s="133">
        <v>2.561307901907357E-2</v>
      </c>
      <c r="E11" s="132">
        <v>41</v>
      </c>
      <c r="F11" s="133">
        <f t="shared" si="0"/>
        <v>2.2930648769574943E-2</v>
      </c>
      <c r="G11" s="134">
        <f t="shared" si="1"/>
        <v>-6</v>
      </c>
      <c r="H11" s="135">
        <f t="shared" si="2"/>
        <v>-0.1276595744680851</v>
      </c>
      <c r="I11" s="152">
        <v>28</v>
      </c>
      <c r="J11" s="133">
        <v>1.5258855585831062E-2</v>
      </c>
      <c r="K11" s="134">
        <v>22</v>
      </c>
      <c r="L11" s="133">
        <f t="shared" si="3"/>
        <v>1.2304250559284116E-2</v>
      </c>
      <c r="M11" s="134">
        <f t="shared" si="4"/>
        <v>-6</v>
      </c>
      <c r="N11" s="136">
        <f t="shared" si="5"/>
        <v>-0.21428571428571427</v>
      </c>
      <c r="O11" s="152">
        <v>1</v>
      </c>
      <c r="P11" s="137">
        <v>0</v>
      </c>
      <c r="Q11" s="149">
        <f>[1]Громад_Виправ!C14+[1]Громад_Виправ!M14+[1]Звільн_з_випр_УДЗ_і_Розш!C15+[1]Позб_права!C14+'[1]Пробаційний нагляд'!C15</f>
        <v>1788</v>
      </c>
      <c r="R11" s="150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153">
        <v>80</v>
      </c>
      <c r="D12" s="133">
        <v>5.8509471220653843E-3</v>
      </c>
      <c r="E12" s="132">
        <v>52</v>
      </c>
      <c r="F12" s="133">
        <f t="shared" si="0"/>
        <v>3.9655303896896209E-3</v>
      </c>
      <c r="G12" s="134">
        <f t="shared" si="1"/>
        <v>-28</v>
      </c>
      <c r="H12" s="135">
        <f t="shared" si="2"/>
        <v>-0.35</v>
      </c>
      <c r="I12" s="153">
        <v>57</v>
      </c>
      <c r="J12" s="133">
        <v>4.1687998244715864E-3</v>
      </c>
      <c r="K12" s="134">
        <v>38</v>
      </c>
      <c r="L12" s="133">
        <f t="shared" si="3"/>
        <v>2.8978875924654921E-3</v>
      </c>
      <c r="M12" s="134">
        <f t="shared" si="4"/>
        <v>-19</v>
      </c>
      <c r="N12" s="136">
        <f t="shared" si="5"/>
        <v>-0.33333333333333331</v>
      </c>
      <c r="O12" s="153">
        <v>0</v>
      </c>
      <c r="P12" s="137">
        <v>0</v>
      </c>
      <c r="Q12" s="149">
        <f>[1]Громад_Виправ!C15+[1]Громад_Виправ!M15+[1]Звільн_з_випр_УДЗ_і_Розш!C16+[1]Позб_права!C15+'[1]Пробаційний нагляд'!C16</f>
        <v>13113</v>
      </c>
      <c r="R12" s="150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152">
        <v>25</v>
      </c>
      <c r="D13" s="133">
        <v>9.184423218221896E-3</v>
      </c>
      <c r="E13" s="132">
        <v>27</v>
      </c>
      <c r="F13" s="133">
        <f t="shared" si="0"/>
        <v>1.2026726057906459E-2</v>
      </c>
      <c r="G13" s="134">
        <f t="shared" si="1"/>
        <v>2</v>
      </c>
      <c r="H13" s="135">
        <f t="shared" si="2"/>
        <v>0.08</v>
      </c>
      <c r="I13" s="152">
        <v>24</v>
      </c>
      <c r="J13" s="133">
        <v>8.8170462894930201E-3</v>
      </c>
      <c r="K13" s="134">
        <v>22</v>
      </c>
      <c r="L13" s="133">
        <f t="shared" si="3"/>
        <v>9.7995545657015588E-3</v>
      </c>
      <c r="M13" s="134">
        <f t="shared" si="4"/>
        <v>-2</v>
      </c>
      <c r="N13" s="136">
        <f t="shared" si="5"/>
        <v>-8.3333333333333329E-2</v>
      </c>
      <c r="O13" s="152">
        <v>0</v>
      </c>
      <c r="P13" s="137">
        <v>0</v>
      </c>
      <c r="Q13" s="149">
        <f>[1]Громад_Виправ!C16+[1]Громад_Виправ!M16+[1]Звільн_з_випр_УДЗ_і_Розш!C17+[1]Позб_права!C16+'[1]Пробаційний нагляд'!C17</f>
        <v>2245</v>
      </c>
      <c r="R13" s="150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152">
        <v>1</v>
      </c>
      <c r="D14" s="133">
        <v>1.7452006980802793E-3</v>
      </c>
      <c r="E14" s="132">
        <v>0</v>
      </c>
      <c r="F14" s="133">
        <f t="shared" si="0"/>
        <v>0</v>
      </c>
      <c r="G14" s="134">
        <f t="shared" si="1"/>
        <v>-1</v>
      </c>
      <c r="H14" s="135">
        <f t="shared" si="2"/>
        <v>-1</v>
      </c>
      <c r="I14" s="152">
        <v>1</v>
      </c>
      <c r="J14" s="133">
        <v>1.7452006980802793E-3</v>
      </c>
      <c r="K14" s="134">
        <v>0</v>
      </c>
      <c r="L14" s="133">
        <f t="shared" si="3"/>
        <v>0</v>
      </c>
      <c r="M14" s="134">
        <f t="shared" si="4"/>
        <v>-1</v>
      </c>
      <c r="N14" s="136">
        <f t="shared" si="5"/>
        <v>-1</v>
      </c>
      <c r="O14" s="152">
        <v>0</v>
      </c>
      <c r="P14" s="137">
        <v>0</v>
      </c>
      <c r="Q14" s="149">
        <f>[1]Громад_Виправ!C17+[1]Громад_Виправ!M17+[1]Звільн_з_випр_УДЗ_і_Розш!C18+[1]Позб_права!C17+'[1]Пробаційний нагляд'!C18</f>
        <v>353</v>
      </c>
      <c r="R14" s="150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152">
        <v>44</v>
      </c>
      <c r="D15" s="133">
        <v>1.0237319683573755E-2</v>
      </c>
      <c r="E15" s="132">
        <v>35</v>
      </c>
      <c r="F15" s="133">
        <f t="shared" si="0"/>
        <v>8.8990592423086705E-3</v>
      </c>
      <c r="G15" s="134">
        <f t="shared" si="1"/>
        <v>-9</v>
      </c>
      <c r="H15" s="135">
        <f t="shared" si="2"/>
        <v>-0.20454545454545456</v>
      </c>
      <c r="I15" s="152">
        <v>29</v>
      </c>
      <c r="J15" s="133">
        <v>6.7473243369008838E-3</v>
      </c>
      <c r="K15" s="134">
        <v>22</v>
      </c>
      <c r="L15" s="133">
        <f t="shared" si="3"/>
        <v>5.5936943808797355E-3</v>
      </c>
      <c r="M15" s="134">
        <f t="shared" si="4"/>
        <v>-7</v>
      </c>
      <c r="N15" s="136">
        <f t="shared" si="5"/>
        <v>-0.2413793103448276</v>
      </c>
      <c r="O15" s="152">
        <v>0</v>
      </c>
      <c r="P15" s="137">
        <v>2</v>
      </c>
      <c r="Q15" s="149">
        <f>[1]Громад_Виправ!C18+[1]Громад_Виправ!M18+[1]Звільн_з_випр_УДЗ_і_Розш!C19+[1]Позб_права!C18+'[1]Пробаційний нагляд'!C19</f>
        <v>3933</v>
      </c>
      <c r="R15" s="150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152">
        <v>25</v>
      </c>
      <c r="D16" s="133">
        <v>8.3194675540765387E-3</v>
      </c>
      <c r="E16" s="132">
        <v>20</v>
      </c>
      <c r="F16" s="133">
        <f t="shared" si="0"/>
        <v>7.6365024818633069E-3</v>
      </c>
      <c r="G16" s="134">
        <f t="shared" si="1"/>
        <v>-5</v>
      </c>
      <c r="H16" s="135">
        <f t="shared" si="2"/>
        <v>-0.2</v>
      </c>
      <c r="I16" s="152">
        <v>20</v>
      </c>
      <c r="J16" s="133">
        <v>6.6555740432612314E-3</v>
      </c>
      <c r="K16" s="134">
        <v>13</v>
      </c>
      <c r="L16" s="133">
        <f t="shared" si="3"/>
        <v>4.9637266132111493E-3</v>
      </c>
      <c r="M16" s="134">
        <f t="shared" si="4"/>
        <v>-7</v>
      </c>
      <c r="N16" s="136">
        <f t="shared" si="5"/>
        <v>-0.35</v>
      </c>
      <c r="O16" s="152">
        <v>1</v>
      </c>
      <c r="P16" s="137">
        <v>0</v>
      </c>
      <c r="Q16" s="149">
        <f>[1]Громад_Виправ!C19+[1]Громад_Виправ!M19+[1]Звільн_з_випр_УДЗ_і_Розш!C20+[1]Позб_права!C19+'[1]Пробаційний нагляд'!C20</f>
        <v>2619</v>
      </c>
      <c r="R16" s="150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152">
        <v>14</v>
      </c>
      <c r="D17" s="133">
        <v>2.0793108569731175E-3</v>
      </c>
      <c r="E17" s="132">
        <v>25</v>
      </c>
      <c r="F17" s="133">
        <f t="shared" si="0"/>
        <v>3.7924757281553399E-3</v>
      </c>
      <c r="G17" s="134">
        <f t="shared" si="1"/>
        <v>11</v>
      </c>
      <c r="H17" s="135">
        <f t="shared" si="2"/>
        <v>0.7857142857142857</v>
      </c>
      <c r="I17" s="152">
        <v>11</v>
      </c>
      <c r="J17" s="133">
        <v>1.6337442447645924E-3</v>
      </c>
      <c r="K17" s="134">
        <v>20</v>
      </c>
      <c r="L17" s="133">
        <f t="shared" si="3"/>
        <v>3.0339805825242718E-3</v>
      </c>
      <c r="M17" s="134">
        <f t="shared" si="4"/>
        <v>9</v>
      </c>
      <c r="N17" s="136">
        <f t="shared" si="5"/>
        <v>0.81818181818181823</v>
      </c>
      <c r="O17" s="152">
        <v>2</v>
      </c>
      <c r="P17" s="137">
        <v>1</v>
      </c>
      <c r="Q17" s="149">
        <f>[1]Громад_Виправ!C20+[1]Громад_Виправ!M20+[1]Звільн_з_випр_УДЗ_і_Розш!C21+[1]Позб_права!C20+'[1]Пробаційний нагляд'!C21</f>
        <v>6592</v>
      </c>
      <c r="R17" s="150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152">
        <v>88</v>
      </c>
      <c r="D18" s="133">
        <v>1.9546868058640605E-2</v>
      </c>
      <c r="E18" s="132">
        <v>64</v>
      </c>
      <c r="F18" s="133">
        <f t="shared" si="0"/>
        <v>1.7491117791746377E-2</v>
      </c>
      <c r="G18" s="134">
        <f t="shared" si="1"/>
        <v>-24</v>
      </c>
      <c r="H18" s="135">
        <f t="shared" si="2"/>
        <v>-0.27272727272727271</v>
      </c>
      <c r="I18" s="152">
        <v>67</v>
      </c>
      <c r="J18" s="133">
        <v>1.4882274544646823E-2</v>
      </c>
      <c r="K18" s="134">
        <v>52</v>
      </c>
      <c r="L18" s="133">
        <f t="shared" si="3"/>
        <v>1.4211533205793932E-2</v>
      </c>
      <c r="M18" s="134">
        <f t="shared" si="4"/>
        <v>-15</v>
      </c>
      <c r="N18" s="136">
        <f t="shared" si="5"/>
        <v>-0.22388059701492538</v>
      </c>
      <c r="O18" s="152">
        <v>1</v>
      </c>
      <c r="P18" s="137">
        <v>0</v>
      </c>
      <c r="Q18" s="149">
        <f>[1]Громад_Виправ!C21+[1]Громад_Виправ!M21+[1]Звільн_з_випр_УДЗ_і_Розш!C22+[1]Позб_права!C21+'[1]Пробаційний нагляд'!C22</f>
        <v>3659</v>
      </c>
      <c r="R18" s="150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152">
        <v>9</v>
      </c>
      <c r="D19" s="133">
        <v>3.4762456546929316E-3</v>
      </c>
      <c r="E19" s="132">
        <v>13</v>
      </c>
      <c r="F19" s="133">
        <f t="shared" si="0"/>
        <v>5.7906458797327394E-3</v>
      </c>
      <c r="G19" s="134">
        <f t="shared" si="1"/>
        <v>4</v>
      </c>
      <c r="H19" s="135">
        <f t="shared" si="2"/>
        <v>0.44444444444444442</v>
      </c>
      <c r="I19" s="152">
        <v>7</v>
      </c>
      <c r="J19" s="133">
        <v>2.7037466203167246E-3</v>
      </c>
      <c r="K19" s="134">
        <v>9</v>
      </c>
      <c r="L19" s="133">
        <f t="shared" si="3"/>
        <v>4.0089086859688193E-3</v>
      </c>
      <c r="M19" s="134">
        <f t="shared" si="4"/>
        <v>2</v>
      </c>
      <c r="N19" s="136">
        <f t="shared" si="5"/>
        <v>0.2857142857142857</v>
      </c>
      <c r="O19" s="152">
        <v>0</v>
      </c>
      <c r="P19" s="137">
        <v>0</v>
      </c>
      <c r="Q19" s="149">
        <f>[1]Громад_Виправ!C22+[1]Громад_Виправ!M22+[1]Звільн_з_випр_УДЗ_і_Розш!C23+[1]Позб_права!C22+'[1]Пробаційний нагляд'!C23</f>
        <v>2245</v>
      </c>
      <c r="R19" s="150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152">
        <v>49</v>
      </c>
      <c r="D20" s="133">
        <v>2.2333637192342753E-2</v>
      </c>
      <c r="E20" s="132">
        <v>36</v>
      </c>
      <c r="F20" s="133">
        <f t="shared" si="0"/>
        <v>1.7830609212481426E-2</v>
      </c>
      <c r="G20" s="134">
        <f t="shared" si="1"/>
        <v>-13</v>
      </c>
      <c r="H20" s="135">
        <f t="shared" si="2"/>
        <v>-0.26530612244897961</v>
      </c>
      <c r="I20" s="152">
        <v>37</v>
      </c>
      <c r="J20" s="133">
        <v>1.6864175022789425E-2</v>
      </c>
      <c r="K20" s="134">
        <v>24</v>
      </c>
      <c r="L20" s="133">
        <f t="shared" si="3"/>
        <v>1.188707280832095E-2</v>
      </c>
      <c r="M20" s="134">
        <f t="shared" si="4"/>
        <v>-13</v>
      </c>
      <c r="N20" s="136">
        <f t="shared" si="5"/>
        <v>-0.35135135135135137</v>
      </c>
      <c r="O20" s="152">
        <v>1</v>
      </c>
      <c r="P20" s="137">
        <v>0</v>
      </c>
      <c r="Q20" s="149">
        <f>[1]Громад_Виправ!C23+[1]Громад_Виправ!M23+[1]Звільн_з_випр_УДЗ_і_Розш!C24+[1]Позб_права!C23+'[1]Пробаційний нагляд'!C24</f>
        <v>2019</v>
      </c>
      <c r="R20" s="150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152">
        <v>32</v>
      </c>
      <c r="D21" s="133">
        <v>1.9058963668850508E-2</v>
      </c>
      <c r="E21" s="132">
        <v>34</v>
      </c>
      <c r="F21" s="133">
        <f t="shared" si="0"/>
        <v>2.3709902370990237E-2</v>
      </c>
      <c r="G21" s="134">
        <f t="shared" si="1"/>
        <v>2</v>
      </c>
      <c r="H21" s="135">
        <f t="shared" si="2"/>
        <v>6.25E-2</v>
      </c>
      <c r="I21" s="152">
        <v>17</v>
      </c>
      <c r="J21" s="133">
        <v>1.0125074449076831E-2</v>
      </c>
      <c r="K21" s="134">
        <v>12</v>
      </c>
      <c r="L21" s="133">
        <f t="shared" si="3"/>
        <v>8.368200836820083E-3</v>
      </c>
      <c r="M21" s="134">
        <f t="shared" si="4"/>
        <v>-5</v>
      </c>
      <c r="N21" s="136">
        <f t="shared" si="5"/>
        <v>-0.29411764705882354</v>
      </c>
      <c r="O21" s="152">
        <v>0</v>
      </c>
      <c r="P21" s="137">
        <v>0</v>
      </c>
      <c r="Q21" s="149">
        <f>[1]Громад_Виправ!C24+[1]Громад_Виправ!M24+[1]Звільн_з_випр_УДЗ_і_Розш!C25+[1]Позб_права!C24+'[1]Пробаційний нагляд'!C25</f>
        <v>1434</v>
      </c>
      <c r="R21" s="150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152">
        <v>71</v>
      </c>
      <c r="D22" s="133">
        <v>1.1050583657587548E-2</v>
      </c>
      <c r="E22" s="132">
        <v>62</v>
      </c>
      <c r="F22" s="133">
        <f t="shared" si="0"/>
        <v>1.0304138274887818E-2</v>
      </c>
      <c r="G22" s="134">
        <f t="shared" si="1"/>
        <v>-9</v>
      </c>
      <c r="H22" s="135">
        <f t="shared" si="2"/>
        <v>-0.12676056338028169</v>
      </c>
      <c r="I22" s="152">
        <v>52</v>
      </c>
      <c r="J22" s="133">
        <v>8.0933852140077818E-3</v>
      </c>
      <c r="K22" s="134">
        <v>51</v>
      </c>
      <c r="L22" s="133">
        <f t="shared" si="3"/>
        <v>8.4759847099883656E-3</v>
      </c>
      <c r="M22" s="134">
        <f t="shared" si="4"/>
        <v>-1</v>
      </c>
      <c r="N22" s="136">
        <f t="shared" si="5"/>
        <v>-1.9230769230769232E-2</v>
      </c>
      <c r="O22" s="152">
        <v>1</v>
      </c>
      <c r="P22" s="137">
        <v>0</v>
      </c>
      <c r="Q22" s="149">
        <f>[1]Громад_Виправ!C25+[1]Громад_Виправ!M25+[1]Звільн_з_випр_УДЗ_і_Розш!C26+[1]Позб_права!C25+'[1]Пробаційний нагляд'!C26</f>
        <v>6017</v>
      </c>
      <c r="R22" s="150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152">
        <v>18</v>
      </c>
      <c r="D23" s="133">
        <v>1.5530629853321829E-2</v>
      </c>
      <c r="E23" s="132">
        <v>15</v>
      </c>
      <c r="F23" s="133">
        <f t="shared" si="0"/>
        <v>1.4534883720930232E-2</v>
      </c>
      <c r="G23" s="134">
        <f t="shared" si="1"/>
        <v>-3</v>
      </c>
      <c r="H23" s="135">
        <f t="shared" si="2"/>
        <v>-0.16666666666666666</v>
      </c>
      <c r="I23" s="152">
        <v>9</v>
      </c>
      <c r="J23" s="133">
        <v>7.7653149266609144E-3</v>
      </c>
      <c r="K23" s="134">
        <v>5</v>
      </c>
      <c r="L23" s="133">
        <f t="shared" si="3"/>
        <v>4.8449612403100775E-3</v>
      </c>
      <c r="M23" s="134">
        <f t="shared" si="4"/>
        <v>-4</v>
      </c>
      <c r="N23" s="136">
        <f t="shared" si="5"/>
        <v>-0.44444444444444442</v>
      </c>
      <c r="O23" s="152">
        <v>0</v>
      </c>
      <c r="P23" s="137">
        <v>0</v>
      </c>
      <c r="Q23" s="149">
        <f>[1]Громад_Виправ!C26+[1]Громад_Виправ!M26+[1]Звільн_з_випр_УДЗ_і_Розш!C27+[1]Позб_права!C26+'[1]Пробаційний нагляд'!C27</f>
        <v>1032</v>
      </c>
      <c r="R23" s="150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152">
        <v>33</v>
      </c>
      <c r="D24" s="133">
        <v>1.3398294762484775E-2</v>
      </c>
      <c r="E24" s="132">
        <v>36</v>
      </c>
      <c r="F24" s="133">
        <f t="shared" si="0"/>
        <v>1.6957136128120585E-2</v>
      </c>
      <c r="G24" s="134">
        <f t="shared" si="1"/>
        <v>3</v>
      </c>
      <c r="H24" s="135">
        <f t="shared" si="2"/>
        <v>9.0909090909090912E-2</v>
      </c>
      <c r="I24" s="152">
        <v>30</v>
      </c>
      <c r="J24" s="133">
        <v>1.2180267965895249E-2</v>
      </c>
      <c r="K24" s="134">
        <v>29</v>
      </c>
      <c r="L24" s="133">
        <f t="shared" si="3"/>
        <v>1.3659915214319359E-2</v>
      </c>
      <c r="M24" s="134">
        <f t="shared" si="4"/>
        <v>-1</v>
      </c>
      <c r="N24" s="136">
        <f t="shared" si="5"/>
        <v>-3.3333333333333333E-2</v>
      </c>
      <c r="O24" s="152">
        <v>0</v>
      </c>
      <c r="P24" s="137">
        <v>1</v>
      </c>
      <c r="Q24" s="149">
        <f>[1]Громад_Виправ!C27+[1]Громад_Виправ!M27+[1]Звільн_з_випр_УДЗ_і_Розш!C28+[1]Позб_права!C27+'[1]Пробаційний нагляд'!C28</f>
        <v>2123</v>
      </c>
      <c r="R24" s="150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152">
        <v>46</v>
      </c>
      <c r="D25" s="133">
        <v>1.4032946918852958E-2</v>
      </c>
      <c r="E25" s="132">
        <v>39</v>
      </c>
      <c r="F25" s="133">
        <f t="shared" si="0"/>
        <v>1.4327700220426157E-2</v>
      </c>
      <c r="G25" s="134">
        <f t="shared" si="1"/>
        <v>-7</v>
      </c>
      <c r="H25" s="135">
        <f t="shared" si="2"/>
        <v>-0.15217391304347827</v>
      </c>
      <c r="I25" s="152">
        <v>32</v>
      </c>
      <c r="J25" s="133">
        <v>9.762050030506406E-3</v>
      </c>
      <c r="K25" s="134">
        <v>32</v>
      </c>
      <c r="L25" s="133">
        <f t="shared" si="3"/>
        <v>1.1756061719324026E-2</v>
      </c>
      <c r="M25" s="134">
        <f t="shared" si="4"/>
        <v>0</v>
      </c>
      <c r="N25" s="136">
        <f t="shared" si="5"/>
        <v>0</v>
      </c>
      <c r="O25" s="152">
        <v>0</v>
      </c>
      <c r="P25" s="137">
        <v>0</v>
      </c>
      <c r="Q25" s="149">
        <f>[1]Громад_Виправ!C28+[1]Громад_Виправ!M28+[1]Звільн_з_випр_УДЗ_і_Розш!C29+[1]Позб_права!C28+'[1]Пробаційний нагляд'!C29</f>
        <v>2722</v>
      </c>
      <c r="R25" s="150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154">
        <v>4</v>
      </c>
      <c r="D26" s="155">
        <v>2.7118644067796612E-3</v>
      </c>
      <c r="E26" s="132">
        <v>2</v>
      </c>
      <c r="F26" s="133">
        <f t="shared" si="0"/>
        <v>1.5290519877675841E-3</v>
      </c>
      <c r="G26" s="134">
        <f t="shared" si="1"/>
        <v>-2</v>
      </c>
      <c r="H26" s="135">
        <f t="shared" si="2"/>
        <v>-0.5</v>
      </c>
      <c r="I26" s="154">
        <v>4</v>
      </c>
      <c r="J26" s="155">
        <v>2.7118644067796612E-3</v>
      </c>
      <c r="K26" s="134">
        <v>1</v>
      </c>
      <c r="L26" s="133">
        <f t="shared" si="3"/>
        <v>7.6452599388379206E-4</v>
      </c>
      <c r="M26" s="134">
        <f t="shared" si="4"/>
        <v>-3</v>
      </c>
      <c r="N26" s="136">
        <f t="shared" si="5"/>
        <v>-0.75</v>
      </c>
      <c r="O26" s="154">
        <v>0</v>
      </c>
      <c r="P26" s="137">
        <v>0</v>
      </c>
      <c r="Q26" s="149">
        <f>[1]Громад_Виправ!C29+[1]Громад_Виправ!M29+[1]Звільн_з_випр_УДЗ_і_Розш!C30+[1]Позб_права!C29+'[1]Пробаційний нагляд'!C30</f>
        <v>1308</v>
      </c>
      <c r="R26" s="150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154">
        <v>60</v>
      </c>
      <c r="D27" s="155">
        <v>2.2927015666794039E-2</v>
      </c>
      <c r="E27" s="138">
        <v>42</v>
      </c>
      <c r="F27" s="133">
        <f t="shared" si="0"/>
        <v>1.814254859611231E-2</v>
      </c>
      <c r="G27" s="139">
        <f t="shared" si="1"/>
        <v>-18</v>
      </c>
      <c r="H27" s="140">
        <f t="shared" si="2"/>
        <v>-0.3</v>
      </c>
      <c r="I27" s="154">
        <v>49</v>
      </c>
      <c r="J27" s="155">
        <v>1.8723729461215134E-2</v>
      </c>
      <c r="K27" s="139">
        <v>39</v>
      </c>
      <c r="L27" s="141">
        <f t="shared" si="3"/>
        <v>1.6846652267818573E-2</v>
      </c>
      <c r="M27" s="139">
        <f t="shared" si="4"/>
        <v>-10</v>
      </c>
      <c r="N27" s="136">
        <f t="shared" si="5"/>
        <v>-0.20408163265306123</v>
      </c>
      <c r="O27" s="154">
        <v>0</v>
      </c>
      <c r="P27" s="142">
        <v>0</v>
      </c>
      <c r="Q27" s="149">
        <f>[1]Громад_Виправ!C30+[1]Громад_Виправ!M30+[1]Звільн_з_випр_УДЗ_і_Розш!C31+[1]Позб_права!C30+'[1]Пробаційний нагляд'!C31</f>
        <v>2315</v>
      </c>
      <c r="R27" s="150"/>
      <c r="S27" s="120"/>
      <c r="T27" s="120"/>
    </row>
    <row r="28" spans="1:20" ht="21" customHeight="1" thickBot="1">
      <c r="A28" s="283" t="s">
        <v>40</v>
      </c>
      <c r="B28" s="284"/>
      <c r="C28" s="156">
        <v>1003</v>
      </c>
      <c r="D28" s="157">
        <v>1.1088141326818268E-2</v>
      </c>
      <c r="E28" s="143">
        <f>SUM(E4:E27)</f>
        <v>774</v>
      </c>
      <c r="F28" s="133">
        <f t="shared" si="0"/>
        <v>9.5187731359069275E-3</v>
      </c>
      <c r="G28" s="143">
        <f t="shared" si="1"/>
        <v>-229</v>
      </c>
      <c r="H28" s="144">
        <f>G28/C28</f>
        <v>-0.22831505483549352</v>
      </c>
      <c r="I28" s="156">
        <v>737</v>
      </c>
      <c r="J28" s="157">
        <v>8.1475176050499129E-3</v>
      </c>
      <c r="K28" s="143">
        <f>SUM(K4:K27)</f>
        <v>560</v>
      </c>
      <c r="L28" s="145">
        <f t="shared" si="3"/>
        <v>6.8869676435502321E-3</v>
      </c>
      <c r="M28" s="146">
        <f t="shared" si="4"/>
        <v>-177</v>
      </c>
      <c r="N28" s="147">
        <f>M28/I28</f>
        <v>-0.24016282225237448</v>
      </c>
      <c r="O28" s="156">
        <v>11</v>
      </c>
      <c r="P28" s="148">
        <f>SUM(P4:P27)</f>
        <v>8</v>
      </c>
      <c r="Q28" s="149">
        <f>SUM(Q4:Q27)</f>
        <v>81313</v>
      </c>
      <c r="R28" s="151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28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2025-08-05T12:55:25Z</dcterms:modified>
</cp:coreProperties>
</file>