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БАЦІЯ\3.ІнФоГрафіКа\ЩОМІСЯЧНІ ІНФОГРАФІКИ\01.09.2025\На сайт станом на 01 вересня\Розділ 2 статистичні таблиці\"/>
    </mc:Choice>
  </mc:AlternateContent>
  <xr:revisionPtr revIDLastSave="0" documentId="13_ncr:1_{1CCAE9C9-BB0D-49DD-AE77-EE7A458810A2}" xr6:coauthVersionLast="45" xr6:coauthVersionMax="45" xr10:uidLastSave="{00000000-0000-0000-0000-000000000000}"/>
  <bookViews>
    <workbookView xWindow="-120" yWindow="-120" windowWidth="29040" windowHeight="15840" tabRatio="767" xr2:uid="{00000000-000D-0000-FFFF-FFFF00000000}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8" i="36" l="1"/>
  <c r="K28" i="36"/>
  <c r="M28" i="36" s="1"/>
  <c r="N28" i="36" s="1"/>
  <c r="E28" i="36"/>
  <c r="G28" i="36" s="1"/>
  <c r="H28" i="36" s="1"/>
  <c r="Q27" i="36"/>
  <c r="F27" i="36" s="1"/>
  <c r="M27" i="36"/>
  <c r="N27" i="36" s="1"/>
  <c r="L27" i="36"/>
  <c r="G27" i="36"/>
  <c r="H27" i="36" s="1"/>
  <c r="Q26" i="36"/>
  <c r="F26" i="36" s="1"/>
  <c r="M26" i="36"/>
  <c r="N26" i="36" s="1"/>
  <c r="H26" i="36"/>
  <c r="G26" i="36"/>
  <c r="Q25" i="36"/>
  <c r="F25" i="36" s="1"/>
  <c r="M25" i="36"/>
  <c r="N25" i="36" s="1"/>
  <c r="G25" i="36"/>
  <c r="H25" i="36" s="1"/>
  <c r="Q24" i="36"/>
  <c r="L24" i="36" s="1"/>
  <c r="M24" i="36"/>
  <c r="N24" i="36" s="1"/>
  <c r="G24" i="36"/>
  <c r="H24" i="36" s="1"/>
  <c r="Q23" i="36"/>
  <c r="F23" i="36" s="1"/>
  <c r="M23" i="36"/>
  <c r="N23" i="36" s="1"/>
  <c r="L23" i="36"/>
  <c r="G23" i="36"/>
  <c r="H23" i="36" s="1"/>
  <c r="Q22" i="36"/>
  <c r="F22" i="36" s="1"/>
  <c r="M22" i="36"/>
  <c r="N22" i="36" s="1"/>
  <c r="H22" i="36"/>
  <c r="G22" i="36"/>
  <c r="Q21" i="36"/>
  <c r="F21" i="36" s="1"/>
  <c r="M21" i="36"/>
  <c r="N21" i="36" s="1"/>
  <c r="G21" i="36"/>
  <c r="H21" i="36" s="1"/>
  <c r="Q20" i="36"/>
  <c r="N20" i="36"/>
  <c r="M20" i="36"/>
  <c r="L20" i="36"/>
  <c r="G20" i="36"/>
  <c r="H20" i="36" s="1"/>
  <c r="F20" i="36"/>
  <c r="Q19" i="36"/>
  <c r="M19" i="36"/>
  <c r="N19" i="36" s="1"/>
  <c r="L19" i="36"/>
  <c r="H19" i="36"/>
  <c r="G19" i="36"/>
  <c r="F19" i="36"/>
  <c r="Q18" i="36"/>
  <c r="F18" i="36" s="1"/>
  <c r="N18" i="36"/>
  <c r="M18" i="36"/>
  <c r="L18" i="36"/>
  <c r="G18" i="36"/>
  <c r="H18" i="36" s="1"/>
  <c r="Q17" i="36"/>
  <c r="F17" i="36" s="1"/>
  <c r="N17" i="36"/>
  <c r="M17" i="36"/>
  <c r="H17" i="36"/>
  <c r="G17" i="36"/>
  <c r="Q16" i="36"/>
  <c r="L16" i="36" s="1"/>
  <c r="M16" i="36"/>
  <c r="N16" i="36" s="1"/>
  <c r="G16" i="36"/>
  <c r="H16" i="36" s="1"/>
  <c r="Q15" i="36"/>
  <c r="F15" i="36" s="1"/>
  <c r="M15" i="36"/>
  <c r="N15" i="36" s="1"/>
  <c r="L15" i="36"/>
  <c r="G15" i="36"/>
  <c r="H15" i="36" s="1"/>
  <c r="Q14" i="36"/>
  <c r="L14" i="36" s="1"/>
  <c r="M14" i="36"/>
  <c r="N14" i="36" s="1"/>
  <c r="G14" i="36"/>
  <c r="H14" i="36" s="1"/>
  <c r="Q13" i="36"/>
  <c r="F13" i="36" s="1"/>
  <c r="N13" i="36"/>
  <c r="M13" i="36"/>
  <c r="G13" i="36"/>
  <c r="H13" i="36" s="1"/>
  <c r="Q12" i="36"/>
  <c r="M12" i="36"/>
  <c r="N12" i="36" s="1"/>
  <c r="L12" i="36"/>
  <c r="G12" i="36"/>
  <c r="H12" i="36" s="1"/>
  <c r="F12" i="36"/>
  <c r="Q11" i="36"/>
  <c r="F11" i="36" s="1"/>
  <c r="M11" i="36"/>
  <c r="N11" i="36" s="1"/>
  <c r="L11" i="36"/>
  <c r="G11" i="36"/>
  <c r="H11" i="36" s="1"/>
  <c r="Q10" i="36"/>
  <c r="F10" i="36" s="1"/>
  <c r="M10" i="36"/>
  <c r="N10" i="36" s="1"/>
  <c r="G10" i="36"/>
  <c r="H10" i="36" s="1"/>
  <c r="Q9" i="36"/>
  <c r="F9" i="36" s="1"/>
  <c r="N9" i="36"/>
  <c r="M9" i="36"/>
  <c r="G9" i="36"/>
  <c r="H9" i="36" s="1"/>
  <c r="Q8" i="36"/>
  <c r="M8" i="36"/>
  <c r="N8" i="36" s="1"/>
  <c r="L8" i="36"/>
  <c r="G8" i="36"/>
  <c r="H8" i="36" s="1"/>
  <c r="F8" i="36"/>
  <c r="Q7" i="36"/>
  <c r="F7" i="36" s="1"/>
  <c r="M7" i="36"/>
  <c r="N7" i="36" s="1"/>
  <c r="L7" i="36"/>
  <c r="G7" i="36"/>
  <c r="H7" i="36" s="1"/>
  <c r="Q6" i="36"/>
  <c r="L6" i="36" s="1"/>
  <c r="M6" i="36"/>
  <c r="N6" i="36" s="1"/>
  <c r="G6" i="36"/>
  <c r="H6" i="36" s="1"/>
  <c r="Q5" i="36"/>
  <c r="F5" i="36" s="1"/>
  <c r="N5" i="36"/>
  <c r="M5" i="36"/>
  <c r="G5" i="36"/>
  <c r="H5" i="36" s="1"/>
  <c r="Q4" i="36"/>
  <c r="M4" i="36"/>
  <c r="N4" i="36" s="1"/>
  <c r="L4" i="36"/>
  <c r="G4" i="36"/>
  <c r="H4" i="36" s="1"/>
  <c r="F4" i="36"/>
  <c r="F16" i="36" l="1"/>
  <c r="L22" i="36"/>
  <c r="F24" i="36"/>
  <c r="L26" i="36"/>
  <c r="L10" i="36"/>
  <c r="Q28" i="36"/>
  <c r="L5" i="36"/>
  <c r="F6" i="36"/>
  <c r="L9" i="36"/>
  <c r="L13" i="36"/>
  <c r="F14" i="36"/>
  <c r="L17" i="36"/>
  <c r="L21" i="36"/>
  <c r="L25" i="36"/>
  <c r="F32" i="4"/>
  <c r="F8" i="4"/>
  <c r="L28" i="36" l="1"/>
  <c r="F28" i="36"/>
  <c r="F31" i="4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<sst xmlns="http://schemas.openxmlformats.org/spreadsheetml/2006/main" count="194" uniqueCount="88">
  <si>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</si>
  <si>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</si>
  <si>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</si>
  <si>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</si>
  <si>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</si>
  <si>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</si>
  <si>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</si>
  <si>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</si>
  <si>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</si>
  <si>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</si>
  <si>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</si>
  <si>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</si>
  <si>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</si>
  <si>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</si>
  <si>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</si>
  <si>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</si>
  <si>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</si>
  <si>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</si>
  <si>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</si>
  <si>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</si>
  <si>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</si>
  <si>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</si>
  <si>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</si>
  <si>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</si>
  <si>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</si>
  <si>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</si>
  <si>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</si>
  <si>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</si>
  <si>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</si>
  <si>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</si>
  <si>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</si>
  <si>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</si>
  <si>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</si>
  <si>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</si>
  <si>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</si>
  <si>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</si>
  <si>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</si>
  <si>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</si>
  <si>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</si>
  <si>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</si>
  <si>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</si>
  <si>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</si>
  <si>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</si>
  <si>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</si>
  <si>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</si>
  <si>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</si>
  <si>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</si>
  <si>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</si>
  <si>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</si>
  <si>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</si>
  <si>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</si>
  <si>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</si>
  <si>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</si>
  <si>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</si>
  <si>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</si>
  <si>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</si>
  <si>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</si>
  <si>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</si>
  <si>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</si>
  <si>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</si>
  <si>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</si>
  <si>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</si>
  <si>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</si>
  <si>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</si>
  <si>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</si>
  <si>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</si>
  <si>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</si>
  <si>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</si>
  <si>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</si>
  <si>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</si>
  <si>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</si>
  <si>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</si>
  <si>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</si>
  <si>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</si>
  <si>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</si>
  <si>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</si>
  <si>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</si>
  <si>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</si>
  <si>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</si>
  <si>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</si>
  <si>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</si>
  <si>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</si>
  <si>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</si>
  <si>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</si>
  <si>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</si>
  <si>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</si>
  <si>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вересня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</si>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</sst>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indexed="9"/>
      <name val="Arial Cyr"/>
      <charset val="204"/>
    </font>
    <font>
      <sz val="10"/>
      <color theme="0" tint="-0.34998626667073579"/>
      <name val="Arial Cyr"/>
      <charset val="204"/>
    </font>
    <font>
      <sz val="13"/>
      <color indexed="9"/>
      <name val="Times New Roman"/>
      <family val="1"/>
    </font>
    <font>
      <sz val="13"/>
      <color indexed="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0" fontId="14" fillId="2" borderId="11" xfId="0" applyNumberFormat="1" applyFont="1" applyFill="1" applyBorder="1" applyAlignment="1">
      <alignment horizontal="center" vertical="center" shrinkToFit="1"/>
    </xf>
    <xf numFmtId="10" fontId="24" fillId="2" borderId="11" xfId="3" applyNumberFormat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shrinkToFit="1"/>
    </xf>
    <xf numFmtId="10" fontId="14" fillId="2" borderId="21" xfId="0" applyNumberFormat="1" applyFont="1" applyFill="1" applyBorder="1" applyAlignment="1">
      <alignment horizontal="center" vertical="center" shrinkToFit="1"/>
    </xf>
    <xf numFmtId="10" fontId="14" fillId="2" borderId="13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/>
    </xf>
    <xf numFmtId="0" fontId="54" fillId="2" borderId="47" xfId="0" applyFont="1" applyFill="1" applyBorder="1" applyAlignment="1">
      <alignment horizontal="center" vertical="center" shrinkToFit="1"/>
    </xf>
    <xf numFmtId="10" fontId="54" fillId="2" borderId="43" xfId="0" applyNumberFormat="1" applyFont="1" applyFill="1" applyBorder="1" applyAlignment="1">
      <alignment horizontal="center" vertical="center" shrinkToFit="1"/>
    </xf>
    <xf numFmtId="10" fontId="15" fillId="2" borderId="47" xfId="0" applyNumberFormat="1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10" fontId="26" fillId="2" borderId="43" xfId="3" applyNumberFormat="1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65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/>
    </xf>
    <xf numFmtId="10" fontId="14" fillId="5" borderId="17" xfId="0" applyNumberFormat="1" applyFont="1" applyFill="1" applyBorder="1" applyAlignment="1">
      <alignment horizontal="center" vertical="center" shrinkToFit="1"/>
    </xf>
    <xf numFmtId="0" fontId="54" fillId="2" borderId="42" xfId="0" applyFont="1" applyFill="1" applyBorder="1" applyAlignment="1">
      <alignment horizontal="center" vertical="center"/>
    </xf>
    <xf numFmtId="10" fontId="54" fillId="2" borderId="44" xfId="0" applyNumberFormat="1" applyFont="1" applyFill="1" applyBorder="1" applyAlignment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2 2" xfId="2" xr:uid="{00000000-0005-0000-0000-000003000000}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gula\Desktop\01.09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186</v>
          </cell>
          <cell r="M7">
            <v>37</v>
          </cell>
        </row>
        <row r="8">
          <cell r="C8">
            <v>157</v>
          </cell>
          <cell r="M8">
            <v>29</v>
          </cell>
        </row>
        <row r="9">
          <cell r="C9">
            <v>660</v>
          </cell>
          <cell r="M9">
            <v>32</v>
          </cell>
        </row>
        <row r="10">
          <cell r="C10">
            <v>187</v>
          </cell>
          <cell r="M10">
            <v>29</v>
          </cell>
        </row>
        <row r="11">
          <cell r="C11">
            <v>344</v>
          </cell>
          <cell r="M11">
            <v>14</v>
          </cell>
        </row>
        <row r="12">
          <cell r="C12">
            <v>255</v>
          </cell>
          <cell r="M12">
            <v>18</v>
          </cell>
        </row>
        <row r="13">
          <cell r="C13">
            <v>157</v>
          </cell>
          <cell r="M13">
            <v>7</v>
          </cell>
        </row>
        <row r="14">
          <cell r="C14">
            <v>216</v>
          </cell>
          <cell r="M14">
            <v>29</v>
          </cell>
        </row>
        <row r="15">
          <cell r="C15">
            <v>839</v>
          </cell>
          <cell r="M15">
            <v>58</v>
          </cell>
        </row>
        <row r="16">
          <cell r="C16">
            <v>108</v>
          </cell>
          <cell r="M16">
            <v>1</v>
          </cell>
        </row>
        <row r="17">
          <cell r="C17">
            <v>26</v>
          </cell>
          <cell r="M17">
            <v>0</v>
          </cell>
        </row>
        <row r="18">
          <cell r="C18">
            <v>457</v>
          </cell>
          <cell r="M18">
            <v>27</v>
          </cell>
        </row>
        <row r="19">
          <cell r="C19">
            <v>127</v>
          </cell>
          <cell r="M19">
            <v>12</v>
          </cell>
        </row>
        <row r="20">
          <cell r="C20">
            <v>448</v>
          </cell>
          <cell r="M20">
            <v>22</v>
          </cell>
        </row>
        <row r="21">
          <cell r="C21">
            <v>193</v>
          </cell>
          <cell r="M21">
            <v>21</v>
          </cell>
        </row>
        <row r="22">
          <cell r="C22">
            <v>194</v>
          </cell>
          <cell r="M22">
            <v>15</v>
          </cell>
        </row>
        <row r="23">
          <cell r="C23">
            <v>229</v>
          </cell>
          <cell r="M23">
            <v>37</v>
          </cell>
        </row>
        <row r="24">
          <cell r="C24">
            <v>75</v>
          </cell>
          <cell r="M24">
            <v>20</v>
          </cell>
        </row>
        <row r="25">
          <cell r="C25">
            <v>450</v>
          </cell>
          <cell r="M25">
            <v>17</v>
          </cell>
        </row>
        <row r="26">
          <cell r="C26">
            <v>140</v>
          </cell>
          <cell r="M26">
            <v>1</v>
          </cell>
        </row>
        <row r="27">
          <cell r="C27">
            <v>161</v>
          </cell>
          <cell r="M27">
            <v>34</v>
          </cell>
        </row>
        <row r="28">
          <cell r="C28">
            <v>154</v>
          </cell>
          <cell r="M28">
            <v>13</v>
          </cell>
        </row>
        <row r="29">
          <cell r="C29">
            <v>106</v>
          </cell>
          <cell r="M29">
            <v>35</v>
          </cell>
        </row>
        <row r="30">
          <cell r="C30">
            <v>142</v>
          </cell>
          <cell r="M30">
            <v>19</v>
          </cell>
        </row>
      </sheetData>
      <sheetData sheetId="5" refreshError="1"/>
      <sheetData sheetId="6" refreshError="1"/>
      <sheetData sheetId="7" refreshError="1">
        <row r="8">
          <cell r="C8">
            <v>2512</v>
          </cell>
        </row>
        <row r="9">
          <cell r="C9">
            <v>1558</v>
          </cell>
        </row>
        <row r="10">
          <cell r="C10">
            <v>8087</v>
          </cell>
        </row>
        <row r="11">
          <cell r="C11">
            <v>1667</v>
          </cell>
        </row>
        <row r="12">
          <cell r="C12">
            <v>2344</v>
          </cell>
        </row>
        <row r="13">
          <cell r="C13">
            <v>2261</v>
          </cell>
        </row>
        <row r="14">
          <cell r="C14">
            <v>2029</v>
          </cell>
        </row>
        <row r="15">
          <cell r="C15">
            <v>1144</v>
          </cell>
        </row>
        <row r="16">
          <cell r="C16">
            <v>9981</v>
          </cell>
        </row>
        <row r="17">
          <cell r="C17">
            <v>1981</v>
          </cell>
        </row>
        <row r="18">
          <cell r="C18">
            <v>326</v>
          </cell>
        </row>
        <row r="19">
          <cell r="C19">
            <v>2867</v>
          </cell>
        </row>
        <row r="20">
          <cell r="C20">
            <v>2122</v>
          </cell>
        </row>
        <row r="21">
          <cell r="C21">
            <v>5252</v>
          </cell>
        </row>
        <row r="22">
          <cell r="C22">
            <v>2887</v>
          </cell>
        </row>
        <row r="23">
          <cell r="C23">
            <v>1713</v>
          </cell>
        </row>
        <row r="24">
          <cell r="C24">
            <v>1191</v>
          </cell>
        </row>
        <row r="25">
          <cell r="C25">
            <v>1099</v>
          </cell>
        </row>
        <row r="26">
          <cell r="C26">
            <v>4552</v>
          </cell>
        </row>
        <row r="27">
          <cell r="C27">
            <v>719</v>
          </cell>
        </row>
        <row r="28">
          <cell r="C28">
            <v>1474</v>
          </cell>
        </row>
        <row r="29">
          <cell r="C29">
            <v>2194</v>
          </cell>
        </row>
        <row r="30">
          <cell r="C30">
            <v>896</v>
          </cell>
        </row>
        <row r="31">
          <cell r="C31">
            <v>1662</v>
          </cell>
        </row>
      </sheetData>
      <sheetData sheetId="8" refreshError="1"/>
      <sheetData sheetId="9" refreshError="1">
        <row r="8">
          <cell r="C8">
            <v>307</v>
          </cell>
        </row>
        <row r="9">
          <cell r="C9">
            <v>156</v>
          </cell>
        </row>
        <row r="10">
          <cell r="C10">
            <v>746</v>
          </cell>
        </row>
        <row r="11">
          <cell r="C11">
            <v>268</v>
          </cell>
        </row>
        <row r="12">
          <cell r="C12">
            <v>438</v>
          </cell>
        </row>
        <row r="13">
          <cell r="C13">
            <v>166</v>
          </cell>
        </row>
        <row r="14">
          <cell r="C14">
            <v>206</v>
          </cell>
        </row>
        <row r="15">
          <cell r="C15">
            <v>214</v>
          </cell>
        </row>
        <row r="16">
          <cell r="C16">
            <v>1794</v>
          </cell>
        </row>
        <row r="17">
          <cell r="C17">
            <v>93</v>
          </cell>
        </row>
        <row r="18">
          <cell r="C18">
            <v>0</v>
          </cell>
        </row>
        <row r="19">
          <cell r="C19">
            <v>382</v>
          </cell>
        </row>
        <row r="20">
          <cell r="C20">
            <v>285</v>
          </cell>
        </row>
        <row r="21">
          <cell r="C21">
            <v>610</v>
          </cell>
        </row>
        <row r="22">
          <cell r="C22">
            <v>454</v>
          </cell>
        </row>
        <row r="23">
          <cell r="C23">
            <v>198</v>
          </cell>
        </row>
        <row r="24">
          <cell r="C24">
            <v>461</v>
          </cell>
        </row>
        <row r="25">
          <cell r="C25">
            <v>151</v>
          </cell>
        </row>
        <row r="26">
          <cell r="C26">
            <v>511</v>
          </cell>
        </row>
        <row r="27">
          <cell r="C27">
            <v>123</v>
          </cell>
        </row>
        <row r="28">
          <cell r="C28">
            <v>223</v>
          </cell>
        </row>
        <row r="29">
          <cell r="C29">
            <v>267</v>
          </cell>
        </row>
        <row r="30">
          <cell r="C30">
            <v>92</v>
          </cell>
        </row>
        <row r="31">
          <cell r="C31">
            <v>383</v>
          </cell>
        </row>
      </sheetData>
      <sheetData sheetId="10" refreshError="1"/>
      <sheetData sheetId="11" refreshError="1">
        <row r="7">
          <cell r="C7">
            <v>303</v>
          </cell>
        </row>
        <row r="8">
          <cell r="C8">
            <v>254</v>
          </cell>
        </row>
        <row r="9">
          <cell r="C9">
            <v>655</v>
          </cell>
        </row>
        <row r="10">
          <cell r="C10">
            <v>93</v>
          </cell>
        </row>
        <row r="11">
          <cell r="C11">
            <v>245</v>
          </cell>
        </row>
        <row r="12">
          <cell r="C12">
            <v>226</v>
          </cell>
        </row>
        <row r="13">
          <cell r="C13">
            <v>144</v>
          </cell>
        </row>
        <row r="14">
          <cell r="C14">
            <v>244</v>
          </cell>
        </row>
        <row r="15">
          <cell r="C15">
            <v>918</v>
          </cell>
        </row>
        <row r="16">
          <cell r="C16">
            <v>139</v>
          </cell>
        </row>
        <row r="17">
          <cell r="C17">
            <v>1</v>
          </cell>
        </row>
        <row r="18">
          <cell r="C18">
            <v>410</v>
          </cell>
        </row>
        <row r="19">
          <cell r="C19">
            <v>192</v>
          </cell>
        </row>
        <row r="20">
          <cell r="C20">
            <v>533</v>
          </cell>
        </row>
        <row r="21">
          <cell r="C21">
            <v>250</v>
          </cell>
        </row>
        <row r="22">
          <cell r="C22">
            <v>227</v>
          </cell>
        </row>
        <row r="23">
          <cell r="C23">
            <v>196</v>
          </cell>
        </row>
        <row r="24">
          <cell r="C24">
            <v>162</v>
          </cell>
        </row>
        <row r="25">
          <cell r="C25">
            <v>741</v>
          </cell>
        </row>
        <row r="26">
          <cell r="C26">
            <v>83</v>
          </cell>
        </row>
        <row r="27">
          <cell r="C27">
            <v>327</v>
          </cell>
        </row>
        <row r="28">
          <cell r="C28">
            <v>230</v>
          </cell>
        </row>
        <row r="29">
          <cell r="C29">
            <v>228</v>
          </cell>
        </row>
        <row r="30">
          <cell r="C30">
            <v>228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0" sqref="E10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78" t="s">
        <v>27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</row>
    <row r="2" spans="1:38" s="36" customFormat="1" ht="19.5" customHeight="1">
      <c r="A2" s="179" t="s">
        <v>82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</row>
    <row r="3" spans="1:38" s="36" customFormat="1" ht="26.25" customHeight="1">
      <c r="A3" s="180" t="s">
        <v>86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</row>
    <row r="4" spans="1:38" s="39" customFormat="1" ht="80.25" customHeight="1">
      <c r="A4" s="194" t="s">
        <v>25</v>
      </c>
      <c r="B4" s="197" t="s">
        <v>44</v>
      </c>
      <c r="C4" s="200" t="s">
        <v>56</v>
      </c>
      <c r="D4" s="201"/>
      <c r="E4" s="202"/>
      <c r="F4" s="37"/>
      <c r="G4" s="166" t="s">
        <v>74</v>
      </c>
      <c r="H4" s="167"/>
      <c r="I4" s="168"/>
      <c r="J4" s="38"/>
      <c r="K4" s="175" t="s">
        <v>75</v>
      </c>
      <c r="L4" s="176"/>
      <c r="M4" s="176"/>
      <c r="N4" s="177"/>
      <c r="O4" s="157"/>
      <c r="P4" s="175" t="s">
        <v>76</v>
      </c>
      <c r="Q4" s="167"/>
      <c r="R4" s="167"/>
      <c r="S4" s="168"/>
      <c r="T4" s="157"/>
      <c r="U4" s="175" t="s">
        <v>77</v>
      </c>
      <c r="V4" s="167"/>
      <c r="W4" s="167"/>
      <c r="X4" s="168"/>
      <c r="Y4" s="157"/>
      <c r="Z4" s="181" t="s">
        <v>78</v>
      </c>
      <c r="AA4" s="182"/>
      <c r="AB4" s="183"/>
      <c r="AC4" s="158"/>
      <c r="AD4" s="175" t="s">
        <v>83</v>
      </c>
      <c r="AE4" s="176"/>
      <c r="AF4" s="177"/>
      <c r="AG4" s="175" t="s">
        <v>79</v>
      </c>
      <c r="AH4" s="176"/>
      <c r="AI4" s="177"/>
      <c r="AJ4" s="157"/>
      <c r="AK4" s="175" t="s">
        <v>80</v>
      </c>
      <c r="AL4" s="168"/>
    </row>
    <row r="5" spans="1:38" s="39" customFormat="1" ht="45.75" customHeight="1">
      <c r="A5" s="195"/>
      <c r="B5" s="198"/>
      <c r="C5" s="203"/>
      <c r="D5" s="204"/>
      <c r="E5" s="205"/>
      <c r="F5" s="40"/>
      <c r="G5" s="193" t="s">
        <v>68</v>
      </c>
      <c r="H5" s="193"/>
      <c r="I5" s="193"/>
      <c r="J5" s="162"/>
      <c r="K5" s="192" t="s">
        <v>69</v>
      </c>
      <c r="L5" s="192"/>
      <c r="M5" s="192"/>
      <c r="N5" s="192"/>
      <c r="O5" s="161"/>
      <c r="P5" s="192" t="s">
        <v>70</v>
      </c>
      <c r="Q5" s="192"/>
      <c r="R5" s="192"/>
      <c r="S5" s="192"/>
      <c r="T5" s="161"/>
      <c r="U5" s="192" t="s">
        <v>39</v>
      </c>
      <c r="V5" s="193" t="s">
        <v>42</v>
      </c>
      <c r="W5" s="193" t="s">
        <v>43</v>
      </c>
      <c r="X5" s="192" t="s">
        <v>50</v>
      </c>
      <c r="Y5" s="161"/>
      <c r="Z5" s="192" t="s">
        <v>51</v>
      </c>
      <c r="AA5" s="192"/>
      <c r="AB5" s="192"/>
      <c r="AC5" s="156"/>
      <c r="AD5" s="166" t="s">
        <v>84</v>
      </c>
      <c r="AE5" s="167"/>
      <c r="AF5" s="168"/>
      <c r="AG5" s="166" t="s">
        <v>52</v>
      </c>
      <c r="AH5" s="167"/>
      <c r="AI5" s="168"/>
      <c r="AJ5" s="161"/>
      <c r="AK5" s="192" t="s">
        <v>52</v>
      </c>
      <c r="AL5" s="192"/>
    </row>
    <row r="6" spans="1:38" s="39" customFormat="1" ht="21" customHeight="1">
      <c r="A6" s="195"/>
      <c r="B6" s="198"/>
      <c r="C6" s="171">
        <v>2024</v>
      </c>
      <c r="D6" s="171">
        <v>2025</v>
      </c>
      <c r="E6" s="186" t="s">
        <v>28</v>
      </c>
      <c r="F6" s="40"/>
      <c r="G6" s="190">
        <v>2024</v>
      </c>
      <c r="H6" s="190">
        <v>2025</v>
      </c>
      <c r="I6" s="186" t="s">
        <v>28</v>
      </c>
      <c r="J6" s="162"/>
      <c r="K6" s="188">
        <v>2024</v>
      </c>
      <c r="L6" s="166">
        <v>2025</v>
      </c>
      <c r="M6" s="167"/>
      <c r="N6" s="168"/>
      <c r="O6" s="161"/>
      <c r="P6" s="188">
        <v>2024</v>
      </c>
      <c r="Q6" s="166">
        <v>2025</v>
      </c>
      <c r="R6" s="167"/>
      <c r="S6" s="168"/>
      <c r="T6" s="161"/>
      <c r="U6" s="192"/>
      <c r="V6" s="193"/>
      <c r="W6" s="193"/>
      <c r="X6" s="192"/>
      <c r="Y6" s="161"/>
      <c r="Z6" s="190">
        <v>2024</v>
      </c>
      <c r="AA6" s="190">
        <v>2025</v>
      </c>
      <c r="AB6" s="186" t="s">
        <v>28</v>
      </c>
      <c r="AC6" s="159"/>
      <c r="AD6" s="169">
        <v>2024</v>
      </c>
      <c r="AE6" s="171">
        <v>2025</v>
      </c>
      <c r="AF6" s="173" t="s">
        <v>28</v>
      </c>
      <c r="AG6" s="169">
        <v>2024</v>
      </c>
      <c r="AH6" s="190">
        <v>2025</v>
      </c>
      <c r="AI6" s="173" t="s">
        <v>28</v>
      </c>
      <c r="AJ6" s="161"/>
      <c r="AK6" s="190">
        <v>2024</v>
      </c>
      <c r="AL6" s="190">
        <v>2025</v>
      </c>
    </row>
    <row r="7" spans="1:38" s="39" customFormat="1" ht="43.5" customHeight="1">
      <c r="A7" s="195"/>
      <c r="B7" s="198"/>
      <c r="C7" s="172"/>
      <c r="D7" s="172"/>
      <c r="E7" s="187"/>
      <c r="F7" s="41"/>
      <c r="G7" s="191"/>
      <c r="H7" s="191"/>
      <c r="I7" s="187"/>
      <c r="J7" s="41"/>
      <c r="K7" s="189"/>
      <c r="L7" s="161" t="s">
        <v>45</v>
      </c>
      <c r="M7" s="161" t="s">
        <v>48</v>
      </c>
      <c r="N7" s="161" t="s">
        <v>28</v>
      </c>
      <c r="O7" s="41"/>
      <c r="P7" s="189"/>
      <c r="Q7" s="161" t="s">
        <v>45</v>
      </c>
      <c r="R7" s="161" t="s">
        <v>49</v>
      </c>
      <c r="S7" s="161" t="s">
        <v>28</v>
      </c>
      <c r="T7" s="41"/>
      <c r="U7" s="192"/>
      <c r="V7" s="193"/>
      <c r="W7" s="193"/>
      <c r="X7" s="192"/>
      <c r="Y7" s="161"/>
      <c r="Z7" s="191"/>
      <c r="AA7" s="191"/>
      <c r="AB7" s="187"/>
      <c r="AC7" s="160"/>
      <c r="AD7" s="170"/>
      <c r="AE7" s="172"/>
      <c r="AF7" s="174"/>
      <c r="AG7" s="170"/>
      <c r="AH7" s="191"/>
      <c r="AI7" s="174"/>
      <c r="AJ7" s="41"/>
      <c r="AK7" s="191"/>
      <c r="AL7" s="191"/>
    </row>
    <row r="8" spans="1:38" s="39" customFormat="1" ht="15" customHeight="1">
      <c r="A8" s="196"/>
      <c r="B8" s="199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3248</v>
      </c>
      <c r="D10" s="106">
        <v>2917</v>
      </c>
      <c r="E10" s="106">
        <v>35</v>
      </c>
      <c r="F10" s="54"/>
      <c r="G10" s="54">
        <v>179</v>
      </c>
      <c r="H10" s="106">
        <v>240</v>
      </c>
      <c r="I10" s="54">
        <v>2</v>
      </c>
      <c r="J10" s="54"/>
      <c r="K10" s="54">
        <v>168</v>
      </c>
      <c r="L10" s="106">
        <v>127</v>
      </c>
      <c r="M10" s="106">
        <v>38</v>
      </c>
      <c r="N10" s="106">
        <v>2</v>
      </c>
      <c r="O10" s="54"/>
      <c r="P10" s="54">
        <v>27</v>
      </c>
      <c r="Q10" s="106">
        <v>27</v>
      </c>
      <c r="R10" s="106">
        <v>0</v>
      </c>
      <c r="S10" s="106">
        <v>0</v>
      </c>
      <c r="T10" s="54"/>
      <c r="U10" s="54">
        <v>43</v>
      </c>
      <c r="V10" s="54">
        <v>31</v>
      </c>
      <c r="W10" s="54">
        <v>24</v>
      </c>
      <c r="X10" s="54">
        <v>1</v>
      </c>
      <c r="Y10" s="54"/>
      <c r="Z10" s="54">
        <v>2245</v>
      </c>
      <c r="AA10" s="54">
        <v>1575</v>
      </c>
      <c r="AB10" s="54">
        <v>10</v>
      </c>
      <c r="AC10" s="54"/>
      <c r="AD10" s="54">
        <v>48</v>
      </c>
      <c r="AE10" s="54">
        <v>269</v>
      </c>
      <c r="AF10" s="54">
        <v>21</v>
      </c>
      <c r="AG10" s="54">
        <v>256</v>
      </c>
      <c r="AH10" s="54">
        <v>385</v>
      </c>
      <c r="AI10" s="54">
        <v>0</v>
      </c>
      <c r="AJ10" s="54"/>
      <c r="AK10" s="54">
        <v>325</v>
      </c>
      <c r="AL10" s="106">
        <v>294</v>
      </c>
    </row>
    <row r="11" spans="1:38" s="39" customFormat="1" ht="24.95" customHeight="1">
      <c r="A11" s="52">
        <v>2</v>
      </c>
      <c r="B11" s="53" t="s">
        <v>2</v>
      </c>
      <c r="C11" s="54">
        <v>1640</v>
      </c>
      <c r="D11" s="106">
        <v>1557</v>
      </c>
      <c r="E11" s="106">
        <v>10</v>
      </c>
      <c r="F11" s="54"/>
      <c r="G11" s="54">
        <v>150</v>
      </c>
      <c r="H11" s="106">
        <v>213</v>
      </c>
      <c r="I11" s="54">
        <v>4</v>
      </c>
      <c r="J11" s="54"/>
      <c r="K11" s="54">
        <v>136</v>
      </c>
      <c r="L11" s="106">
        <v>131</v>
      </c>
      <c r="M11" s="106">
        <v>59</v>
      </c>
      <c r="N11" s="106">
        <v>0</v>
      </c>
      <c r="O11" s="54"/>
      <c r="P11" s="54">
        <v>17</v>
      </c>
      <c r="Q11" s="106">
        <v>22</v>
      </c>
      <c r="R11" s="106">
        <v>0</v>
      </c>
      <c r="S11" s="106">
        <v>0</v>
      </c>
      <c r="T11" s="54"/>
      <c r="U11" s="54">
        <v>30</v>
      </c>
      <c r="V11" s="54">
        <v>20</v>
      </c>
      <c r="W11" s="54">
        <v>19</v>
      </c>
      <c r="X11" s="54">
        <v>2</v>
      </c>
      <c r="Y11" s="54"/>
      <c r="Z11" s="54">
        <v>1164</v>
      </c>
      <c r="AA11" s="54">
        <v>903</v>
      </c>
      <c r="AB11" s="54">
        <v>3</v>
      </c>
      <c r="AC11" s="54"/>
      <c r="AD11" s="54">
        <v>35</v>
      </c>
      <c r="AE11" s="54">
        <v>121</v>
      </c>
      <c r="AF11" s="54">
        <v>3</v>
      </c>
      <c r="AG11" s="54">
        <v>84</v>
      </c>
      <c r="AH11" s="54">
        <v>125</v>
      </c>
      <c r="AI11" s="54">
        <v>0</v>
      </c>
      <c r="AJ11" s="54"/>
      <c r="AK11" s="54">
        <v>54</v>
      </c>
      <c r="AL11" s="106">
        <v>42</v>
      </c>
    </row>
    <row r="12" spans="1:38" s="39" customFormat="1" ht="24.95" customHeight="1">
      <c r="A12" s="52">
        <v>3</v>
      </c>
      <c r="B12" s="53" t="s">
        <v>3</v>
      </c>
      <c r="C12" s="54">
        <v>8428</v>
      </c>
      <c r="D12" s="106">
        <v>7284</v>
      </c>
      <c r="E12" s="106">
        <v>62</v>
      </c>
      <c r="F12" s="54"/>
      <c r="G12" s="54">
        <v>433</v>
      </c>
      <c r="H12" s="106">
        <v>481</v>
      </c>
      <c r="I12" s="54">
        <v>1</v>
      </c>
      <c r="J12" s="54"/>
      <c r="K12" s="54">
        <v>562</v>
      </c>
      <c r="L12" s="106">
        <v>399</v>
      </c>
      <c r="M12" s="106">
        <v>89</v>
      </c>
      <c r="N12" s="106">
        <v>5</v>
      </c>
      <c r="O12" s="54"/>
      <c r="P12" s="54">
        <v>26</v>
      </c>
      <c r="Q12" s="106">
        <v>20</v>
      </c>
      <c r="R12" s="106">
        <v>0</v>
      </c>
      <c r="S12" s="106">
        <v>0</v>
      </c>
      <c r="T12" s="54"/>
      <c r="U12" s="54">
        <v>110</v>
      </c>
      <c r="V12" s="54">
        <v>47</v>
      </c>
      <c r="W12" s="54">
        <v>27</v>
      </c>
      <c r="X12" s="54">
        <v>5</v>
      </c>
      <c r="Y12" s="54"/>
      <c r="Z12" s="54">
        <v>6592</v>
      </c>
      <c r="AA12" s="54">
        <v>4946</v>
      </c>
      <c r="AB12" s="54">
        <v>23</v>
      </c>
      <c r="AC12" s="54"/>
      <c r="AD12" s="54">
        <v>88</v>
      </c>
      <c r="AE12" s="54">
        <v>617</v>
      </c>
      <c r="AF12" s="54">
        <v>33</v>
      </c>
      <c r="AG12" s="54">
        <v>561</v>
      </c>
      <c r="AH12" s="54">
        <v>616</v>
      </c>
      <c r="AI12" s="54">
        <v>0</v>
      </c>
      <c r="AJ12" s="54"/>
      <c r="AK12" s="54">
        <v>166</v>
      </c>
      <c r="AL12" s="106">
        <v>205</v>
      </c>
    </row>
    <row r="13" spans="1:38" s="39" customFormat="1" ht="24.95" customHeight="1">
      <c r="A13" s="52">
        <v>4</v>
      </c>
      <c r="B13" s="53" t="s">
        <v>21</v>
      </c>
      <c r="C13" s="54">
        <v>2306</v>
      </c>
      <c r="D13" s="106">
        <v>1450</v>
      </c>
      <c r="E13" s="106">
        <v>4</v>
      </c>
      <c r="F13" s="54"/>
      <c r="G13" s="54">
        <v>80</v>
      </c>
      <c r="H13" s="106">
        <v>70</v>
      </c>
      <c r="I13" s="54">
        <v>0</v>
      </c>
      <c r="J13" s="54"/>
      <c r="K13" s="54">
        <v>245</v>
      </c>
      <c r="L13" s="106">
        <v>65</v>
      </c>
      <c r="M13" s="106">
        <v>1</v>
      </c>
      <c r="N13" s="106">
        <v>1</v>
      </c>
      <c r="O13" s="54"/>
      <c r="P13" s="54">
        <v>36</v>
      </c>
      <c r="Q13" s="106">
        <v>21</v>
      </c>
      <c r="R13" s="106">
        <v>0</v>
      </c>
      <c r="S13" s="106">
        <v>0</v>
      </c>
      <c r="T13" s="54"/>
      <c r="U13" s="54">
        <v>17</v>
      </c>
      <c r="V13" s="54">
        <v>11</v>
      </c>
      <c r="W13" s="54">
        <v>4</v>
      </c>
      <c r="X13" s="54">
        <v>1</v>
      </c>
      <c r="Y13" s="54"/>
      <c r="Z13" s="54">
        <v>1605</v>
      </c>
      <c r="AA13" s="54">
        <v>933</v>
      </c>
      <c r="AB13" s="54">
        <v>3</v>
      </c>
      <c r="AC13" s="54"/>
      <c r="AD13" s="54">
        <v>81</v>
      </c>
      <c r="AE13" s="54">
        <v>192</v>
      </c>
      <c r="AF13" s="54">
        <v>0</v>
      </c>
      <c r="AG13" s="54">
        <v>245</v>
      </c>
      <c r="AH13" s="54">
        <v>167</v>
      </c>
      <c r="AI13" s="54">
        <v>0</v>
      </c>
      <c r="AJ13" s="54"/>
      <c r="AK13" s="54">
        <v>14</v>
      </c>
      <c r="AL13" s="106">
        <v>2</v>
      </c>
    </row>
    <row r="14" spans="1:38" s="39" customFormat="1" ht="24.95" customHeight="1">
      <c r="A14" s="52">
        <v>5</v>
      </c>
      <c r="B14" s="53" t="s">
        <v>4</v>
      </c>
      <c r="C14" s="54">
        <v>2857</v>
      </c>
      <c r="D14" s="106">
        <v>2651</v>
      </c>
      <c r="E14" s="106">
        <v>21</v>
      </c>
      <c r="F14" s="54"/>
      <c r="G14" s="54">
        <v>148</v>
      </c>
      <c r="H14" s="106">
        <v>208</v>
      </c>
      <c r="I14" s="54">
        <v>0</v>
      </c>
      <c r="J14" s="54"/>
      <c r="K14" s="54">
        <v>235</v>
      </c>
      <c r="L14" s="106">
        <v>173</v>
      </c>
      <c r="M14" s="106">
        <v>29</v>
      </c>
      <c r="N14" s="106">
        <v>6</v>
      </c>
      <c r="O14" s="54"/>
      <c r="P14" s="54">
        <v>11</v>
      </c>
      <c r="Q14" s="106">
        <v>11</v>
      </c>
      <c r="R14" s="106">
        <v>0</v>
      </c>
      <c r="S14" s="106">
        <v>0</v>
      </c>
      <c r="T14" s="54"/>
      <c r="U14" s="54">
        <v>41</v>
      </c>
      <c r="V14" s="54">
        <v>25</v>
      </c>
      <c r="W14" s="54">
        <v>16</v>
      </c>
      <c r="X14" s="54">
        <v>7</v>
      </c>
      <c r="Y14" s="54"/>
      <c r="Z14" s="54">
        <v>2070</v>
      </c>
      <c r="AA14" s="54">
        <v>1377</v>
      </c>
      <c r="AB14" s="54">
        <v>1</v>
      </c>
      <c r="AC14" s="54"/>
      <c r="AD14" s="54">
        <v>67</v>
      </c>
      <c r="AE14" s="54">
        <v>370</v>
      </c>
      <c r="AF14" s="54">
        <v>14</v>
      </c>
      <c r="AG14" s="54">
        <v>278</v>
      </c>
      <c r="AH14" s="54">
        <v>451</v>
      </c>
      <c r="AI14" s="54">
        <v>0</v>
      </c>
      <c r="AJ14" s="54"/>
      <c r="AK14" s="54">
        <v>48</v>
      </c>
      <c r="AL14" s="106">
        <v>61</v>
      </c>
    </row>
    <row r="15" spans="1:38" s="39" customFormat="1" ht="24.95" customHeight="1">
      <c r="A15" s="52">
        <v>6</v>
      </c>
      <c r="B15" s="53" t="s">
        <v>5</v>
      </c>
      <c r="C15" s="54">
        <v>2626</v>
      </c>
      <c r="D15" s="106">
        <v>2197</v>
      </c>
      <c r="E15" s="106">
        <v>39</v>
      </c>
      <c r="F15" s="54"/>
      <c r="G15" s="54">
        <v>141</v>
      </c>
      <c r="H15" s="106">
        <v>167</v>
      </c>
      <c r="I15" s="54">
        <v>1</v>
      </c>
      <c r="J15" s="54"/>
      <c r="K15" s="54">
        <v>237</v>
      </c>
      <c r="L15" s="106">
        <v>151</v>
      </c>
      <c r="M15" s="106">
        <v>15</v>
      </c>
      <c r="N15" s="106">
        <v>1</v>
      </c>
      <c r="O15" s="54"/>
      <c r="P15" s="54">
        <v>13</v>
      </c>
      <c r="Q15" s="106">
        <v>11</v>
      </c>
      <c r="R15" s="106">
        <v>0</v>
      </c>
      <c r="S15" s="106">
        <v>0</v>
      </c>
      <c r="T15" s="54"/>
      <c r="U15" s="54">
        <v>12</v>
      </c>
      <c r="V15" s="54">
        <v>5</v>
      </c>
      <c r="W15" s="54">
        <v>4</v>
      </c>
      <c r="X15" s="54">
        <v>0</v>
      </c>
      <c r="Y15" s="54"/>
      <c r="Z15" s="54">
        <v>1965</v>
      </c>
      <c r="AA15" s="54">
        <v>1455</v>
      </c>
      <c r="AB15" s="54">
        <v>25</v>
      </c>
      <c r="AC15" s="54"/>
      <c r="AD15" s="54">
        <v>22</v>
      </c>
      <c r="AE15" s="54">
        <v>149</v>
      </c>
      <c r="AF15" s="54">
        <v>12</v>
      </c>
      <c r="AG15" s="54">
        <v>225</v>
      </c>
      <c r="AH15" s="54">
        <v>251</v>
      </c>
      <c r="AI15" s="54">
        <v>0</v>
      </c>
      <c r="AJ15" s="54"/>
      <c r="AK15" s="54">
        <v>23</v>
      </c>
      <c r="AL15" s="106">
        <v>13</v>
      </c>
    </row>
    <row r="16" spans="1:38" s="39" customFormat="1" ht="24.95" customHeight="1">
      <c r="A16" s="52">
        <v>7</v>
      </c>
      <c r="B16" s="53" t="s">
        <v>6</v>
      </c>
      <c r="C16" s="54">
        <v>2452</v>
      </c>
      <c r="D16" s="106">
        <v>1943</v>
      </c>
      <c r="E16" s="106">
        <v>6</v>
      </c>
      <c r="F16" s="54"/>
      <c r="G16" s="54">
        <v>117</v>
      </c>
      <c r="H16" s="106">
        <v>115</v>
      </c>
      <c r="I16" s="54">
        <v>0</v>
      </c>
      <c r="J16" s="54"/>
      <c r="K16" s="54">
        <v>217</v>
      </c>
      <c r="L16" s="106">
        <v>131</v>
      </c>
      <c r="M16" s="106">
        <v>42</v>
      </c>
      <c r="N16" s="106">
        <v>0</v>
      </c>
      <c r="O16" s="54"/>
      <c r="P16" s="54">
        <v>9</v>
      </c>
      <c r="Q16" s="106">
        <v>5</v>
      </c>
      <c r="R16" s="106">
        <v>0</v>
      </c>
      <c r="S16" s="106">
        <v>0</v>
      </c>
      <c r="T16" s="54"/>
      <c r="U16" s="54">
        <v>20</v>
      </c>
      <c r="V16" s="54">
        <v>12</v>
      </c>
      <c r="W16" s="54">
        <v>9</v>
      </c>
      <c r="X16" s="54">
        <v>3</v>
      </c>
      <c r="Y16" s="54"/>
      <c r="Z16" s="54">
        <v>1749</v>
      </c>
      <c r="AA16" s="54">
        <v>1224</v>
      </c>
      <c r="AB16" s="54">
        <v>4</v>
      </c>
      <c r="AC16" s="54"/>
      <c r="AD16" s="54">
        <v>30</v>
      </c>
      <c r="AE16" s="54">
        <v>161</v>
      </c>
      <c r="AF16" s="54">
        <v>2</v>
      </c>
      <c r="AG16" s="54">
        <v>180</v>
      </c>
      <c r="AH16" s="54">
        <v>182</v>
      </c>
      <c r="AI16" s="54">
        <v>0</v>
      </c>
      <c r="AJ16" s="54"/>
      <c r="AK16" s="54">
        <v>150</v>
      </c>
      <c r="AL16" s="106">
        <v>125</v>
      </c>
    </row>
    <row r="17" spans="1:38" s="39" customFormat="1" ht="24.95" customHeight="1">
      <c r="A17" s="52">
        <v>8</v>
      </c>
      <c r="B17" s="53" t="s">
        <v>22</v>
      </c>
      <c r="C17" s="54">
        <v>1486</v>
      </c>
      <c r="D17" s="106">
        <v>1560</v>
      </c>
      <c r="E17" s="106">
        <v>13</v>
      </c>
      <c r="F17" s="54"/>
      <c r="G17" s="54">
        <v>153</v>
      </c>
      <c r="H17" s="106">
        <v>191</v>
      </c>
      <c r="I17" s="54">
        <v>0</v>
      </c>
      <c r="J17" s="54"/>
      <c r="K17" s="54">
        <v>152</v>
      </c>
      <c r="L17" s="106">
        <v>121</v>
      </c>
      <c r="M17" s="106">
        <v>21</v>
      </c>
      <c r="N17" s="106">
        <v>0</v>
      </c>
      <c r="O17" s="54"/>
      <c r="P17" s="54">
        <v>22</v>
      </c>
      <c r="Q17" s="106">
        <v>20</v>
      </c>
      <c r="R17" s="106">
        <v>0</v>
      </c>
      <c r="S17" s="106">
        <v>0</v>
      </c>
      <c r="T17" s="54"/>
      <c r="U17" s="54">
        <v>8</v>
      </c>
      <c r="V17" s="54">
        <v>5</v>
      </c>
      <c r="W17" s="54">
        <v>1</v>
      </c>
      <c r="X17" s="54">
        <v>0</v>
      </c>
      <c r="Y17" s="54"/>
      <c r="Z17" s="54">
        <v>899</v>
      </c>
      <c r="AA17" s="54">
        <v>752</v>
      </c>
      <c r="AB17" s="54">
        <v>5</v>
      </c>
      <c r="AC17" s="54"/>
      <c r="AD17" s="54">
        <v>36</v>
      </c>
      <c r="AE17" s="54">
        <v>180</v>
      </c>
      <c r="AF17" s="54">
        <v>8</v>
      </c>
      <c r="AG17" s="54">
        <v>202</v>
      </c>
      <c r="AH17" s="54">
        <v>278</v>
      </c>
      <c r="AI17" s="54">
        <v>0</v>
      </c>
      <c r="AJ17" s="54"/>
      <c r="AK17" s="54">
        <v>22</v>
      </c>
      <c r="AL17" s="106">
        <v>18</v>
      </c>
    </row>
    <row r="18" spans="1:38" s="39" customFormat="1" ht="24.95" customHeight="1">
      <c r="A18" s="52">
        <v>9</v>
      </c>
      <c r="B18" s="53" t="s">
        <v>66</v>
      </c>
      <c r="C18" s="54">
        <v>12255</v>
      </c>
      <c r="D18" s="106">
        <v>11301</v>
      </c>
      <c r="E18" s="106">
        <v>36</v>
      </c>
      <c r="F18" s="54"/>
      <c r="G18" s="54">
        <v>590</v>
      </c>
      <c r="H18" s="106">
        <v>671</v>
      </c>
      <c r="I18" s="54">
        <v>0</v>
      </c>
      <c r="J18" s="54"/>
      <c r="K18" s="54">
        <v>1000</v>
      </c>
      <c r="L18" s="106">
        <v>874</v>
      </c>
      <c r="M18" s="106">
        <v>377</v>
      </c>
      <c r="N18" s="106">
        <v>4</v>
      </c>
      <c r="O18" s="54"/>
      <c r="P18" s="54">
        <v>51</v>
      </c>
      <c r="Q18" s="106">
        <v>44</v>
      </c>
      <c r="R18" s="106">
        <v>4</v>
      </c>
      <c r="S18" s="106">
        <v>0</v>
      </c>
      <c r="T18" s="54"/>
      <c r="U18" s="54">
        <v>153</v>
      </c>
      <c r="V18" s="54">
        <v>49</v>
      </c>
      <c r="W18" s="54">
        <v>30</v>
      </c>
      <c r="X18" s="54">
        <v>5</v>
      </c>
      <c r="Y18" s="54"/>
      <c r="Z18" s="54">
        <v>8560</v>
      </c>
      <c r="AA18" s="54">
        <v>6278</v>
      </c>
      <c r="AB18" s="54">
        <v>24</v>
      </c>
      <c r="AC18" s="54"/>
      <c r="AD18" s="54">
        <v>146</v>
      </c>
      <c r="AE18" s="54">
        <v>1519</v>
      </c>
      <c r="AF18" s="54">
        <v>8</v>
      </c>
      <c r="AG18" s="54">
        <v>1694</v>
      </c>
      <c r="AH18" s="54">
        <v>1719</v>
      </c>
      <c r="AI18" s="54">
        <v>0</v>
      </c>
      <c r="AJ18" s="54"/>
      <c r="AK18" s="54">
        <v>214</v>
      </c>
      <c r="AL18" s="106">
        <v>196</v>
      </c>
    </row>
    <row r="19" spans="1:38" s="39" customFormat="1" ht="24.95" customHeight="1">
      <c r="A19" s="52">
        <v>10</v>
      </c>
      <c r="B19" s="53" t="s">
        <v>7</v>
      </c>
      <c r="C19" s="54">
        <v>2195</v>
      </c>
      <c r="D19" s="106">
        <v>1576</v>
      </c>
      <c r="E19" s="106">
        <v>8</v>
      </c>
      <c r="F19" s="54"/>
      <c r="G19" s="54">
        <v>90</v>
      </c>
      <c r="H19" s="106">
        <v>95</v>
      </c>
      <c r="I19" s="54">
        <v>0</v>
      </c>
      <c r="J19" s="54"/>
      <c r="K19" s="54">
        <v>118</v>
      </c>
      <c r="L19" s="106">
        <v>87</v>
      </c>
      <c r="M19" s="106">
        <v>34</v>
      </c>
      <c r="N19" s="106">
        <v>1</v>
      </c>
      <c r="O19" s="54"/>
      <c r="P19" s="54">
        <v>3</v>
      </c>
      <c r="Q19" s="106">
        <v>1</v>
      </c>
      <c r="R19" s="106">
        <v>0</v>
      </c>
      <c r="S19" s="106">
        <v>0</v>
      </c>
      <c r="T19" s="54"/>
      <c r="U19" s="54">
        <v>12</v>
      </c>
      <c r="V19" s="54">
        <v>5</v>
      </c>
      <c r="W19" s="54">
        <v>3</v>
      </c>
      <c r="X19" s="54">
        <v>1</v>
      </c>
      <c r="Y19" s="54"/>
      <c r="Z19" s="54">
        <v>1745</v>
      </c>
      <c r="AA19" s="54">
        <v>1060</v>
      </c>
      <c r="AB19" s="54">
        <v>1</v>
      </c>
      <c r="AC19" s="54"/>
      <c r="AD19" s="54">
        <v>13</v>
      </c>
      <c r="AE19" s="54">
        <v>80</v>
      </c>
      <c r="AF19" s="54">
        <v>6</v>
      </c>
      <c r="AG19" s="54">
        <v>136</v>
      </c>
      <c r="AH19" s="54">
        <v>164</v>
      </c>
      <c r="AI19" s="54">
        <v>0</v>
      </c>
      <c r="AJ19" s="54"/>
      <c r="AK19" s="54">
        <v>90</v>
      </c>
      <c r="AL19" s="106">
        <v>89</v>
      </c>
    </row>
    <row r="20" spans="1:38" s="39" customFormat="1" ht="24.95" customHeight="1">
      <c r="A20" s="52">
        <v>11</v>
      </c>
      <c r="B20" s="53" t="s">
        <v>23</v>
      </c>
      <c r="C20" s="54">
        <v>373</v>
      </c>
      <c r="D20" s="106">
        <v>190</v>
      </c>
      <c r="E20" s="106">
        <v>0</v>
      </c>
      <c r="F20" s="54"/>
      <c r="G20" s="54">
        <v>2</v>
      </c>
      <c r="H20" s="106">
        <v>1</v>
      </c>
      <c r="I20" s="54">
        <v>0</v>
      </c>
      <c r="J20" s="54"/>
      <c r="K20" s="54">
        <v>52</v>
      </c>
      <c r="L20" s="106">
        <v>22</v>
      </c>
      <c r="M20" s="106">
        <v>11</v>
      </c>
      <c r="N20" s="106">
        <v>0</v>
      </c>
      <c r="O20" s="54"/>
      <c r="P20" s="54">
        <v>2</v>
      </c>
      <c r="Q20" s="106">
        <v>0</v>
      </c>
      <c r="R20" s="106">
        <v>0</v>
      </c>
      <c r="S20" s="106">
        <v>0</v>
      </c>
      <c r="T20" s="54"/>
      <c r="U20" s="54">
        <v>3</v>
      </c>
      <c r="V20" s="54">
        <v>0</v>
      </c>
      <c r="W20" s="54">
        <v>0</v>
      </c>
      <c r="X20" s="54">
        <v>0</v>
      </c>
      <c r="Y20" s="54"/>
      <c r="Z20" s="54">
        <v>277</v>
      </c>
      <c r="AA20" s="54">
        <v>148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33</v>
      </c>
      <c r="AH20" s="54">
        <v>14</v>
      </c>
      <c r="AI20" s="54">
        <v>0</v>
      </c>
      <c r="AJ20" s="54"/>
      <c r="AK20" s="54">
        <v>7</v>
      </c>
      <c r="AL20" s="106">
        <v>5</v>
      </c>
    </row>
    <row r="21" spans="1:38" s="39" customFormat="1" ht="24.95" customHeight="1">
      <c r="A21" s="52">
        <v>12</v>
      </c>
      <c r="B21" s="53" t="s">
        <v>8</v>
      </c>
      <c r="C21" s="54">
        <v>3825</v>
      </c>
      <c r="D21" s="106">
        <v>3388</v>
      </c>
      <c r="E21" s="106">
        <v>24</v>
      </c>
      <c r="F21" s="54"/>
      <c r="G21" s="54">
        <v>243</v>
      </c>
      <c r="H21" s="106">
        <v>310</v>
      </c>
      <c r="I21" s="54">
        <v>0</v>
      </c>
      <c r="J21" s="54"/>
      <c r="K21" s="54">
        <v>373</v>
      </c>
      <c r="L21" s="106">
        <v>312</v>
      </c>
      <c r="M21" s="106">
        <v>106</v>
      </c>
      <c r="N21" s="106">
        <v>3</v>
      </c>
      <c r="O21" s="54"/>
      <c r="P21" s="54">
        <v>24</v>
      </c>
      <c r="Q21" s="106">
        <v>23</v>
      </c>
      <c r="R21" s="106">
        <v>1</v>
      </c>
      <c r="S21" s="106">
        <v>0</v>
      </c>
      <c r="T21" s="54"/>
      <c r="U21" s="54">
        <v>65</v>
      </c>
      <c r="V21" s="54">
        <v>26</v>
      </c>
      <c r="W21" s="54">
        <v>10</v>
      </c>
      <c r="X21" s="54">
        <v>2</v>
      </c>
      <c r="Y21" s="54"/>
      <c r="Z21" s="54">
        <v>2435</v>
      </c>
      <c r="AA21" s="54">
        <v>1716</v>
      </c>
      <c r="AB21" s="54">
        <v>16</v>
      </c>
      <c r="AC21" s="54"/>
      <c r="AD21" s="54">
        <v>63</v>
      </c>
      <c r="AE21" s="54">
        <v>295</v>
      </c>
      <c r="AF21" s="54">
        <v>5</v>
      </c>
      <c r="AG21" s="54">
        <v>447</v>
      </c>
      <c r="AH21" s="54">
        <v>509</v>
      </c>
      <c r="AI21" s="54">
        <v>0</v>
      </c>
      <c r="AJ21" s="54"/>
      <c r="AK21" s="54">
        <v>240</v>
      </c>
      <c r="AL21" s="106">
        <v>223</v>
      </c>
    </row>
    <row r="22" spans="1:38" s="39" customFormat="1" ht="24.95" customHeight="1">
      <c r="A22" s="52">
        <v>13</v>
      </c>
      <c r="B22" s="53" t="s">
        <v>9</v>
      </c>
      <c r="C22" s="54">
        <v>2280</v>
      </c>
      <c r="D22" s="106">
        <v>1870</v>
      </c>
      <c r="E22" s="106">
        <v>17</v>
      </c>
      <c r="F22" s="54"/>
      <c r="G22" s="54">
        <v>120</v>
      </c>
      <c r="H22" s="106">
        <v>148</v>
      </c>
      <c r="I22" s="54">
        <v>0</v>
      </c>
      <c r="J22" s="54"/>
      <c r="K22" s="54">
        <v>118</v>
      </c>
      <c r="L22" s="106">
        <v>86</v>
      </c>
      <c r="M22" s="106">
        <v>27</v>
      </c>
      <c r="N22" s="106">
        <v>1</v>
      </c>
      <c r="O22" s="54"/>
      <c r="P22" s="54">
        <v>14</v>
      </c>
      <c r="Q22" s="106">
        <v>5</v>
      </c>
      <c r="R22" s="106">
        <v>0</v>
      </c>
      <c r="S22" s="106">
        <v>0</v>
      </c>
      <c r="T22" s="54"/>
      <c r="U22" s="54">
        <v>19</v>
      </c>
      <c r="V22" s="54">
        <v>13</v>
      </c>
      <c r="W22" s="54">
        <v>5</v>
      </c>
      <c r="X22" s="54">
        <v>3</v>
      </c>
      <c r="Y22" s="54"/>
      <c r="Z22" s="54">
        <v>1838</v>
      </c>
      <c r="AA22" s="54">
        <v>1248</v>
      </c>
      <c r="AB22" s="54">
        <v>9</v>
      </c>
      <c r="AC22" s="54"/>
      <c r="AD22" s="54">
        <v>37</v>
      </c>
      <c r="AE22" s="54">
        <v>234</v>
      </c>
      <c r="AF22" s="54">
        <v>7</v>
      </c>
      <c r="AG22" s="54">
        <v>141</v>
      </c>
      <c r="AH22" s="54">
        <v>124</v>
      </c>
      <c r="AI22" s="54">
        <v>0</v>
      </c>
      <c r="AJ22" s="54"/>
      <c r="AK22" s="54">
        <v>12</v>
      </c>
      <c r="AL22" s="106">
        <v>25</v>
      </c>
    </row>
    <row r="23" spans="1:38" s="39" customFormat="1" ht="24.95" customHeight="1">
      <c r="A23" s="52">
        <v>14</v>
      </c>
      <c r="B23" s="53" t="s">
        <v>24</v>
      </c>
      <c r="C23" s="54">
        <v>5665</v>
      </c>
      <c r="D23" s="106">
        <v>5582</v>
      </c>
      <c r="E23" s="106">
        <v>48</v>
      </c>
      <c r="F23" s="54"/>
      <c r="G23" s="54">
        <v>358</v>
      </c>
      <c r="H23" s="106">
        <v>429</v>
      </c>
      <c r="I23" s="54">
        <v>1</v>
      </c>
      <c r="J23" s="54"/>
      <c r="K23" s="54">
        <v>364</v>
      </c>
      <c r="L23" s="106">
        <v>371</v>
      </c>
      <c r="M23" s="106">
        <v>97</v>
      </c>
      <c r="N23" s="106">
        <v>1</v>
      </c>
      <c r="O23" s="54"/>
      <c r="P23" s="54">
        <v>17</v>
      </c>
      <c r="Q23" s="106">
        <v>16</v>
      </c>
      <c r="R23" s="106">
        <v>1</v>
      </c>
      <c r="S23" s="106">
        <v>0</v>
      </c>
      <c r="T23" s="54"/>
      <c r="U23" s="54">
        <v>51</v>
      </c>
      <c r="V23" s="54">
        <v>14</v>
      </c>
      <c r="W23" s="54">
        <v>8</v>
      </c>
      <c r="X23" s="54">
        <v>1</v>
      </c>
      <c r="Y23" s="54"/>
      <c r="Z23" s="54">
        <v>4290</v>
      </c>
      <c r="AA23" s="54">
        <v>3523</v>
      </c>
      <c r="AB23" s="54">
        <v>40</v>
      </c>
      <c r="AC23" s="54"/>
      <c r="AD23" s="54">
        <v>74</v>
      </c>
      <c r="AE23" s="54">
        <v>506</v>
      </c>
      <c r="AF23" s="54">
        <v>6</v>
      </c>
      <c r="AG23" s="54">
        <v>535</v>
      </c>
      <c r="AH23" s="54">
        <v>710</v>
      </c>
      <c r="AI23" s="54">
        <v>0</v>
      </c>
      <c r="AJ23" s="54"/>
      <c r="AK23" s="54">
        <v>27</v>
      </c>
      <c r="AL23" s="106">
        <v>27</v>
      </c>
    </row>
    <row r="24" spans="1:38" s="39" customFormat="1" ht="24.95" customHeight="1">
      <c r="A24" s="52">
        <v>15</v>
      </c>
      <c r="B24" s="53" t="s">
        <v>10</v>
      </c>
      <c r="C24" s="54">
        <v>3319</v>
      </c>
      <c r="D24" s="106">
        <v>2759</v>
      </c>
      <c r="E24" s="106">
        <v>15</v>
      </c>
      <c r="F24" s="54"/>
      <c r="G24" s="54">
        <v>155</v>
      </c>
      <c r="H24" s="106">
        <v>184</v>
      </c>
      <c r="I24" s="54">
        <v>0</v>
      </c>
      <c r="J24" s="54"/>
      <c r="K24" s="54">
        <v>150</v>
      </c>
      <c r="L24" s="106">
        <v>142</v>
      </c>
      <c r="M24" s="106">
        <v>29</v>
      </c>
      <c r="N24" s="106">
        <v>2</v>
      </c>
      <c r="O24" s="54"/>
      <c r="P24" s="54">
        <v>17</v>
      </c>
      <c r="Q24" s="106">
        <v>14</v>
      </c>
      <c r="R24" s="106">
        <v>0</v>
      </c>
      <c r="S24" s="106">
        <v>0</v>
      </c>
      <c r="T24" s="54"/>
      <c r="U24" s="54">
        <v>15</v>
      </c>
      <c r="V24" s="54">
        <v>7</v>
      </c>
      <c r="W24" s="54">
        <v>4</v>
      </c>
      <c r="X24" s="54">
        <v>1</v>
      </c>
      <c r="Y24" s="54"/>
      <c r="Z24" s="54">
        <v>2638</v>
      </c>
      <c r="AA24" s="54">
        <v>1744</v>
      </c>
      <c r="AB24" s="54">
        <v>8</v>
      </c>
      <c r="AC24" s="54"/>
      <c r="AD24" s="54">
        <v>54</v>
      </c>
      <c r="AE24" s="54">
        <v>376</v>
      </c>
      <c r="AF24" s="54">
        <v>5</v>
      </c>
      <c r="AG24" s="54">
        <v>158</v>
      </c>
      <c r="AH24" s="54">
        <v>184</v>
      </c>
      <c r="AI24" s="54">
        <v>0</v>
      </c>
      <c r="AJ24" s="54"/>
      <c r="AK24" s="54">
        <v>147</v>
      </c>
      <c r="AL24" s="106">
        <v>115</v>
      </c>
    </row>
    <row r="25" spans="1:38" s="39" customFormat="1" ht="24.95" customHeight="1">
      <c r="A25" s="52">
        <v>16</v>
      </c>
      <c r="B25" s="53" t="s">
        <v>11</v>
      </c>
      <c r="C25" s="54">
        <v>1792</v>
      </c>
      <c r="D25" s="106">
        <v>1685</v>
      </c>
      <c r="E25" s="106">
        <v>9</v>
      </c>
      <c r="F25" s="54"/>
      <c r="G25" s="54">
        <v>135</v>
      </c>
      <c r="H25" s="106">
        <v>180</v>
      </c>
      <c r="I25" s="54">
        <v>0</v>
      </c>
      <c r="J25" s="54"/>
      <c r="K25" s="54">
        <v>120</v>
      </c>
      <c r="L25" s="106">
        <v>102</v>
      </c>
      <c r="M25" s="106">
        <v>14</v>
      </c>
      <c r="N25" s="106">
        <v>0</v>
      </c>
      <c r="O25" s="54"/>
      <c r="P25" s="54">
        <v>14</v>
      </c>
      <c r="Q25" s="106">
        <v>9</v>
      </c>
      <c r="R25" s="106">
        <v>0</v>
      </c>
      <c r="S25" s="106">
        <v>0</v>
      </c>
      <c r="T25" s="54"/>
      <c r="U25" s="54">
        <v>20</v>
      </c>
      <c r="V25" s="54">
        <v>9</v>
      </c>
      <c r="W25" s="54">
        <v>7</v>
      </c>
      <c r="X25" s="54">
        <v>0</v>
      </c>
      <c r="Y25" s="54"/>
      <c r="Z25" s="54">
        <v>1362</v>
      </c>
      <c r="AA25" s="54">
        <v>1045</v>
      </c>
      <c r="AB25" s="54">
        <v>2</v>
      </c>
      <c r="AC25" s="54"/>
      <c r="AD25" s="54">
        <v>25</v>
      </c>
      <c r="AE25" s="54">
        <v>162</v>
      </c>
      <c r="AF25" s="54">
        <v>7</v>
      </c>
      <c r="AG25" s="54">
        <v>107</v>
      </c>
      <c r="AH25" s="54">
        <v>171</v>
      </c>
      <c r="AI25" s="54">
        <v>0</v>
      </c>
      <c r="AJ25" s="54"/>
      <c r="AK25" s="54">
        <v>29</v>
      </c>
      <c r="AL25" s="106">
        <v>16</v>
      </c>
    </row>
    <row r="26" spans="1:38" s="39" customFormat="1" ht="24.95" customHeight="1">
      <c r="A26" s="52">
        <v>17</v>
      </c>
      <c r="B26" s="53" t="s">
        <v>12</v>
      </c>
      <c r="C26" s="54">
        <v>1766</v>
      </c>
      <c r="D26" s="106">
        <v>1597</v>
      </c>
      <c r="E26" s="106">
        <v>19</v>
      </c>
      <c r="F26" s="54"/>
      <c r="G26" s="54">
        <v>141</v>
      </c>
      <c r="H26" s="106">
        <v>154</v>
      </c>
      <c r="I26" s="54">
        <v>0</v>
      </c>
      <c r="J26" s="54"/>
      <c r="K26" s="54">
        <v>239</v>
      </c>
      <c r="L26" s="106">
        <v>158</v>
      </c>
      <c r="M26" s="106">
        <v>55</v>
      </c>
      <c r="N26" s="106">
        <v>3</v>
      </c>
      <c r="O26" s="54"/>
      <c r="P26" s="54">
        <v>28</v>
      </c>
      <c r="Q26" s="106">
        <v>24</v>
      </c>
      <c r="R26" s="106">
        <v>0</v>
      </c>
      <c r="S26" s="106">
        <v>0</v>
      </c>
      <c r="T26" s="54"/>
      <c r="U26" s="54">
        <v>53</v>
      </c>
      <c r="V26" s="54">
        <v>26</v>
      </c>
      <c r="W26" s="54">
        <v>12</v>
      </c>
      <c r="X26" s="54">
        <v>0</v>
      </c>
      <c r="Y26" s="54"/>
      <c r="Z26" s="54">
        <v>1036</v>
      </c>
      <c r="AA26" s="54">
        <v>712</v>
      </c>
      <c r="AB26" s="54">
        <v>8</v>
      </c>
      <c r="AC26" s="54"/>
      <c r="AD26" s="54">
        <v>91</v>
      </c>
      <c r="AE26" s="54">
        <v>374</v>
      </c>
      <c r="AF26" s="54">
        <v>8</v>
      </c>
      <c r="AG26" s="54">
        <v>159</v>
      </c>
      <c r="AH26" s="54">
        <v>157</v>
      </c>
      <c r="AI26" s="54">
        <v>0</v>
      </c>
      <c r="AJ26" s="54"/>
      <c r="AK26" s="54">
        <v>72</v>
      </c>
      <c r="AL26" s="106">
        <v>18</v>
      </c>
    </row>
    <row r="27" spans="1:38" s="39" customFormat="1" ht="24.95" customHeight="1">
      <c r="A27" s="52">
        <v>18</v>
      </c>
      <c r="B27" s="53" t="s">
        <v>13</v>
      </c>
      <c r="C27" s="54">
        <v>1305</v>
      </c>
      <c r="D27" s="106">
        <v>1171</v>
      </c>
      <c r="E27" s="106">
        <v>2</v>
      </c>
      <c r="F27" s="54"/>
      <c r="G27" s="54">
        <v>112</v>
      </c>
      <c r="H27" s="106">
        <v>120</v>
      </c>
      <c r="I27" s="54">
        <v>0</v>
      </c>
      <c r="J27" s="54"/>
      <c r="K27" s="54">
        <v>94</v>
      </c>
      <c r="L27" s="106">
        <v>74</v>
      </c>
      <c r="M27" s="106">
        <v>32</v>
      </c>
      <c r="N27" s="106">
        <v>0</v>
      </c>
      <c r="O27" s="54"/>
      <c r="P27" s="54">
        <v>15</v>
      </c>
      <c r="Q27" s="106">
        <v>14</v>
      </c>
      <c r="R27" s="106">
        <v>1</v>
      </c>
      <c r="S27" s="106">
        <v>0</v>
      </c>
      <c r="T27" s="54"/>
      <c r="U27" s="54">
        <v>21</v>
      </c>
      <c r="V27" s="54">
        <v>12</v>
      </c>
      <c r="W27" s="54">
        <v>3</v>
      </c>
      <c r="X27" s="54">
        <v>1</v>
      </c>
      <c r="Y27" s="54"/>
      <c r="Z27" s="54">
        <v>924</v>
      </c>
      <c r="AA27" s="54">
        <v>694</v>
      </c>
      <c r="AB27" s="54">
        <v>0</v>
      </c>
      <c r="AC27" s="54"/>
      <c r="AD27" s="54">
        <v>36</v>
      </c>
      <c r="AE27" s="54">
        <v>117</v>
      </c>
      <c r="AF27" s="54">
        <v>2</v>
      </c>
      <c r="AG27" s="54">
        <v>71</v>
      </c>
      <c r="AH27" s="54">
        <v>113</v>
      </c>
      <c r="AI27" s="54">
        <v>0</v>
      </c>
      <c r="AJ27" s="54"/>
      <c r="AK27" s="54">
        <v>53</v>
      </c>
      <c r="AL27" s="106">
        <v>39</v>
      </c>
    </row>
    <row r="28" spans="1:38" s="39" customFormat="1" ht="24.95" customHeight="1">
      <c r="A28" s="52">
        <v>19</v>
      </c>
      <c r="B28" s="53" t="s">
        <v>14</v>
      </c>
      <c r="C28" s="54">
        <v>4953</v>
      </c>
      <c r="D28" s="106">
        <v>4547</v>
      </c>
      <c r="E28" s="106">
        <v>24</v>
      </c>
      <c r="F28" s="54"/>
      <c r="G28" s="54">
        <v>458</v>
      </c>
      <c r="H28" s="106">
        <v>616</v>
      </c>
      <c r="I28" s="54">
        <v>0</v>
      </c>
      <c r="J28" s="54"/>
      <c r="K28" s="54">
        <v>352</v>
      </c>
      <c r="L28" s="106">
        <v>273</v>
      </c>
      <c r="M28" s="106">
        <v>56</v>
      </c>
      <c r="N28" s="106">
        <v>0</v>
      </c>
      <c r="O28" s="54"/>
      <c r="P28" s="54">
        <v>12</v>
      </c>
      <c r="Q28" s="106">
        <v>13</v>
      </c>
      <c r="R28" s="106">
        <v>0</v>
      </c>
      <c r="S28" s="106">
        <v>0</v>
      </c>
      <c r="T28" s="54"/>
      <c r="U28" s="54">
        <v>105</v>
      </c>
      <c r="V28" s="54">
        <v>55</v>
      </c>
      <c r="W28" s="54">
        <v>35</v>
      </c>
      <c r="X28" s="54">
        <v>12</v>
      </c>
      <c r="Y28" s="54"/>
      <c r="Z28" s="54">
        <v>3678</v>
      </c>
      <c r="AA28" s="54">
        <v>2862</v>
      </c>
      <c r="AB28" s="54">
        <v>21</v>
      </c>
      <c r="AC28" s="54"/>
      <c r="AD28" s="54">
        <v>70</v>
      </c>
      <c r="AE28" s="54">
        <v>397</v>
      </c>
      <c r="AF28" s="54">
        <v>3</v>
      </c>
      <c r="AG28" s="54">
        <v>335</v>
      </c>
      <c r="AH28" s="54">
        <v>350</v>
      </c>
      <c r="AI28" s="54">
        <v>0</v>
      </c>
      <c r="AJ28" s="54"/>
      <c r="AK28" s="54">
        <v>48</v>
      </c>
      <c r="AL28" s="106">
        <v>36</v>
      </c>
    </row>
    <row r="29" spans="1:38" s="39" customFormat="1" ht="24.95" customHeight="1">
      <c r="A29" s="52">
        <v>20</v>
      </c>
      <c r="B29" s="53" t="s">
        <v>15</v>
      </c>
      <c r="C29" s="54">
        <v>1112</v>
      </c>
      <c r="D29" s="106">
        <v>964</v>
      </c>
      <c r="E29" s="106">
        <v>0</v>
      </c>
      <c r="F29" s="54"/>
      <c r="G29" s="54">
        <v>48</v>
      </c>
      <c r="H29" s="106">
        <v>69</v>
      </c>
      <c r="I29" s="54">
        <v>0</v>
      </c>
      <c r="J29" s="54"/>
      <c r="K29" s="54">
        <v>143</v>
      </c>
      <c r="L29" s="106">
        <v>99</v>
      </c>
      <c r="M29" s="106">
        <v>22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15</v>
      </c>
      <c r="V29" s="54">
        <v>8</v>
      </c>
      <c r="W29" s="54">
        <v>4</v>
      </c>
      <c r="X29" s="54">
        <v>3</v>
      </c>
      <c r="Y29" s="54"/>
      <c r="Z29" s="54">
        <v>657</v>
      </c>
      <c r="AA29" s="54">
        <v>466</v>
      </c>
      <c r="AB29" s="54">
        <v>0</v>
      </c>
      <c r="AC29" s="54"/>
      <c r="AD29" s="54">
        <v>10</v>
      </c>
      <c r="AE29" s="54">
        <v>107</v>
      </c>
      <c r="AF29" s="54">
        <v>0</v>
      </c>
      <c r="AG29" s="54">
        <v>144</v>
      </c>
      <c r="AH29" s="54">
        <v>116</v>
      </c>
      <c r="AI29" s="54">
        <v>0</v>
      </c>
      <c r="AJ29" s="54"/>
      <c r="AK29" s="54">
        <v>109</v>
      </c>
      <c r="AL29" s="106">
        <v>106</v>
      </c>
    </row>
    <row r="30" spans="1:38" s="39" customFormat="1" ht="24.95" customHeight="1">
      <c r="A30" s="52">
        <v>21</v>
      </c>
      <c r="B30" s="53" t="s">
        <v>16</v>
      </c>
      <c r="C30" s="54">
        <v>1979</v>
      </c>
      <c r="D30" s="106">
        <v>1822</v>
      </c>
      <c r="E30" s="106">
        <v>14</v>
      </c>
      <c r="F30" s="54"/>
      <c r="G30" s="54">
        <v>226</v>
      </c>
      <c r="H30" s="106">
        <v>253</v>
      </c>
      <c r="I30" s="54">
        <v>0</v>
      </c>
      <c r="J30" s="54"/>
      <c r="K30" s="54">
        <v>159</v>
      </c>
      <c r="L30" s="106">
        <v>132</v>
      </c>
      <c r="M30" s="106">
        <v>44</v>
      </c>
      <c r="N30" s="106">
        <v>1</v>
      </c>
      <c r="O30" s="54"/>
      <c r="P30" s="54">
        <v>32</v>
      </c>
      <c r="Q30" s="106">
        <v>24</v>
      </c>
      <c r="R30" s="106">
        <v>0</v>
      </c>
      <c r="S30" s="106">
        <v>0</v>
      </c>
      <c r="T30" s="54"/>
      <c r="U30" s="54">
        <v>34</v>
      </c>
      <c r="V30" s="54">
        <v>20</v>
      </c>
      <c r="W30" s="54">
        <v>11</v>
      </c>
      <c r="X30" s="54">
        <v>0</v>
      </c>
      <c r="Y30" s="54"/>
      <c r="Z30" s="54">
        <v>1308</v>
      </c>
      <c r="AA30" s="54">
        <v>919</v>
      </c>
      <c r="AB30" s="54">
        <v>8</v>
      </c>
      <c r="AC30" s="54"/>
      <c r="AD30" s="54">
        <v>48</v>
      </c>
      <c r="AE30" s="54">
        <v>186</v>
      </c>
      <c r="AF30" s="54">
        <v>4</v>
      </c>
      <c r="AG30" s="54">
        <v>87</v>
      </c>
      <c r="AH30" s="54">
        <v>185</v>
      </c>
      <c r="AI30" s="54">
        <v>1</v>
      </c>
      <c r="AJ30" s="54"/>
      <c r="AK30" s="54">
        <v>119</v>
      </c>
      <c r="AL30" s="106">
        <v>123</v>
      </c>
    </row>
    <row r="31" spans="1:38" s="39" customFormat="1" ht="24.95" customHeight="1">
      <c r="A31" s="52">
        <v>22</v>
      </c>
      <c r="B31" s="53" t="s">
        <v>17</v>
      </c>
      <c r="C31" s="54">
        <v>2439</v>
      </c>
      <c r="D31" s="106">
        <v>2165</v>
      </c>
      <c r="E31" s="106">
        <v>10</v>
      </c>
      <c r="F31" s="54"/>
      <c r="G31" s="54">
        <v>122</v>
      </c>
      <c r="H31" s="106">
        <v>187</v>
      </c>
      <c r="I31" s="54">
        <v>0</v>
      </c>
      <c r="J31" s="54"/>
      <c r="K31" s="54">
        <v>112</v>
      </c>
      <c r="L31" s="106">
        <v>94</v>
      </c>
      <c r="M31" s="106">
        <v>23</v>
      </c>
      <c r="N31" s="106">
        <v>0</v>
      </c>
      <c r="O31" s="54"/>
      <c r="P31" s="54">
        <v>16</v>
      </c>
      <c r="Q31" s="106">
        <v>7</v>
      </c>
      <c r="R31" s="106">
        <v>0</v>
      </c>
      <c r="S31" s="106">
        <v>0</v>
      </c>
      <c r="T31" s="54"/>
      <c r="U31" s="54">
        <v>18</v>
      </c>
      <c r="V31" s="54">
        <v>9</v>
      </c>
      <c r="W31" s="54">
        <v>8</v>
      </c>
      <c r="X31" s="54">
        <v>2</v>
      </c>
      <c r="Y31" s="54"/>
      <c r="Z31" s="54">
        <v>1924</v>
      </c>
      <c r="AA31" s="54">
        <v>1379</v>
      </c>
      <c r="AB31" s="54">
        <v>4</v>
      </c>
      <c r="AC31" s="54"/>
      <c r="AD31" s="54">
        <v>35</v>
      </c>
      <c r="AE31" s="54">
        <v>233</v>
      </c>
      <c r="AF31" s="54">
        <v>6</v>
      </c>
      <c r="AG31" s="54">
        <v>185</v>
      </c>
      <c r="AH31" s="54">
        <v>220</v>
      </c>
      <c r="AI31" s="54">
        <v>0</v>
      </c>
      <c r="AJ31" s="54"/>
      <c r="AK31" s="54">
        <v>45</v>
      </c>
      <c r="AL31" s="106">
        <v>45</v>
      </c>
    </row>
    <row r="32" spans="1:38" s="39" customFormat="1" ht="24.95" customHeight="1">
      <c r="A32" s="52">
        <v>23</v>
      </c>
      <c r="B32" s="34" t="s">
        <v>19</v>
      </c>
      <c r="C32" s="54">
        <v>1302</v>
      </c>
      <c r="D32" s="106">
        <v>1156</v>
      </c>
      <c r="E32" s="106">
        <v>12</v>
      </c>
      <c r="F32" s="54"/>
      <c r="G32" s="54">
        <v>154</v>
      </c>
      <c r="H32" s="106">
        <v>173</v>
      </c>
      <c r="I32" s="54">
        <v>0</v>
      </c>
      <c r="J32" s="54"/>
      <c r="K32" s="54">
        <v>103</v>
      </c>
      <c r="L32" s="106">
        <v>70</v>
      </c>
      <c r="M32" s="106">
        <v>15</v>
      </c>
      <c r="N32" s="106">
        <v>1</v>
      </c>
      <c r="O32" s="54"/>
      <c r="P32" s="54">
        <v>22</v>
      </c>
      <c r="Q32" s="106">
        <v>20</v>
      </c>
      <c r="R32" s="106">
        <v>0</v>
      </c>
      <c r="S32" s="106">
        <v>0</v>
      </c>
      <c r="T32" s="54"/>
      <c r="U32" s="54">
        <v>16</v>
      </c>
      <c r="V32" s="54">
        <v>13</v>
      </c>
      <c r="W32" s="54">
        <v>7</v>
      </c>
      <c r="X32" s="54">
        <v>1</v>
      </c>
      <c r="Y32" s="54"/>
      <c r="Z32" s="54">
        <v>783</v>
      </c>
      <c r="AA32" s="54">
        <v>579</v>
      </c>
      <c r="AB32" s="54">
        <v>3</v>
      </c>
      <c r="AC32" s="54"/>
      <c r="AD32" s="54">
        <v>10</v>
      </c>
      <c r="AE32" s="54">
        <v>81</v>
      </c>
      <c r="AF32" s="54">
        <v>8</v>
      </c>
      <c r="AG32" s="54">
        <v>184</v>
      </c>
      <c r="AH32" s="54">
        <v>202</v>
      </c>
      <c r="AI32" s="54">
        <v>0</v>
      </c>
      <c r="AJ32" s="54"/>
      <c r="AK32" s="54">
        <v>46</v>
      </c>
      <c r="AL32" s="106">
        <v>31</v>
      </c>
    </row>
    <row r="33" spans="1:38" s="39" customFormat="1" ht="24.95" customHeight="1">
      <c r="A33" s="52">
        <v>24</v>
      </c>
      <c r="B33" s="34" t="s">
        <v>18</v>
      </c>
      <c r="C33" s="54">
        <v>2029</v>
      </c>
      <c r="D33" s="106">
        <v>1937</v>
      </c>
      <c r="E33" s="106">
        <v>7</v>
      </c>
      <c r="F33" s="54"/>
      <c r="G33" s="54">
        <v>141</v>
      </c>
      <c r="H33" s="106">
        <v>185</v>
      </c>
      <c r="I33" s="54">
        <v>0</v>
      </c>
      <c r="J33" s="54"/>
      <c r="K33" s="54">
        <v>92</v>
      </c>
      <c r="L33" s="106">
        <v>98</v>
      </c>
      <c r="M33" s="106">
        <v>33</v>
      </c>
      <c r="N33" s="106">
        <v>1</v>
      </c>
      <c r="O33" s="54"/>
      <c r="P33" s="54">
        <v>19</v>
      </c>
      <c r="Q33" s="106">
        <v>12</v>
      </c>
      <c r="R33" s="106">
        <v>0</v>
      </c>
      <c r="S33" s="106">
        <v>0</v>
      </c>
      <c r="T33" s="54"/>
      <c r="U33" s="54">
        <v>23</v>
      </c>
      <c r="V33" s="54">
        <v>19</v>
      </c>
      <c r="W33" s="54">
        <v>9</v>
      </c>
      <c r="X33" s="54">
        <v>1</v>
      </c>
      <c r="Y33" s="54"/>
      <c r="Z33" s="54">
        <v>1404</v>
      </c>
      <c r="AA33" s="54">
        <v>983</v>
      </c>
      <c r="AB33" s="54">
        <v>0</v>
      </c>
      <c r="AC33" s="54"/>
      <c r="AD33" s="54">
        <v>55</v>
      </c>
      <c r="AE33" s="54">
        <v>326</v>
      </c>
      <c r="AF33" s="54">
        <v>6</v>
      </c>
      <c r="AG33" s="54">
        <v>260</v>
      </c>
      <c r="AH33" s="54">
        <v>276</v>
      </c>
      <c r="AI33" s="54">
        <v>0</v>
      </c>
      <c r="AJ33" s="54"/>
      <c r="AK33" s="54">
        <v>58</v>
      </c>
      <c r="AL33" s="106">
        <v>57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84" t="s">
        <v>40</v>
      </c>
      <c r="B35" s="185"/>
      <c r="C35" s="58">
        <v>73632</v>
      </c>
      <c r="D35" s="58">
        <v>65269</v>
      </c>
      <c r="E35" s="58">
        <v>435</v>
      </c>
      <c r="F35" s="58">
        <v>0</v>
      </c>
      <c r="G35" s="58">
        <v>4496</v>
      </c>
      <c r="H35" s="58">
        <v>5460</v>
      </c>
      <c r="I35" s="58">
        <v>9</v>
      </c>
      <c r="J35" s="58">
        <v>0</v>
      </c>
      <c r="K35" s="58">
        <v>5541</v>
      </c>
      <c r="L35" s="58">
        <v>4292</v>
      </c>
      <c r="M35" s="58">
        <v>1269</v>
      </c>
      <c r="N35" s="58">
        <v>33</v>
      </c>
      <c r="O35" s="58">
        <v>0</v>
      </c>
      <c r="P35" s="58">
        <v>448</v>
      </c>
      <c r="Q35" s="58">
        <v>364</v>
      </c>
      <c r="R35" s="58">
        <v>7</v>
      </c>
      <c r="S35" s="58">
        <v>0</v>
      </c>
      <c r="T35" s="58">
        <v>0</v>
      </c>
      <c r="U35" s="58">
        <v>904</v>
      </c>
      <c r="V35" s="58">
        <v>441</v>
      </c>
      <c r="W35" s="58">
        <v>260</v>
      </c>
      <c r="X35" s="58">
        <v>52</v>
      </c>
      <c r="Y35" s="58">
        <v>0</v>
      </c>
      <c r="Z35" s="58">
        <v>53148</v>
      </c>
      <c r="AA35" s="58">
        <v>38521</v>
      </c>
      <c r="AB35" s="58">
        <v>218</v>
      </c>
      <c r="AC35" s="58">
        <v>0</v>
      </c>
      <c r="AD35" s="58">
        <v>1174</v>
      </c>
      <c r="AE35" s="58">
        <v>7052</v>
      </c>
      <c r="AF35" s="58">
        <v>174</v>
      </c>
      <c r="AG35" s="58">
        <v>6707</v>
      </c>
      <c r="AH35" s="58">
        <v>7669</v>
      </c>
      <c r="AI35" s="58">
        <v>1</v>
      </c>
      <c r="AJ35" s="58">
        <v>0</v>
      </c>
      <c r="AK35" s="58">
        <v>2118</v>
      </c>
      <c r="AL35" s="58">
        <v>1911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_1"/>
  </protectedRanges>
  <mergeCells count="47">
    <mergeCell ref="AK5:AL5"/>
    <mergeCell ref="AG6:AG7"/>
    <mergeCell ref="AK6:AK7"/>
    <mergeCell ref="AL6:AL7"/>
    <mergeCell ref="AH6:AH7"/>
    <mergeCell ref="AI6:AI7"/>
    <mergeCell ref="AG5:AI5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A1:AL1"/>
    <mergeCell ref="A2:AL2"/>
    <mergeCell ref="A3:AL3"/>
    <mergeCell ref="AG4:AI4"/>
    <mergeCell ref="AK4:AL4"/>
    <mergeCell ref="P4:S4"/>
    <mergeCell ref="U4:X4"/>
    <mergeCell ref="Z4:AB4"/>
    <mergeCell ref="AD5:AF5"/>
    <mergeCell ref="AD6:AD7"/>
    <mergeCell ref="AE6:AE7"/>
    <mergeCell ref="AF6:AF7"/>
    <mergeCell ref="AD4:AF4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view="pageBreakPreview" zoomScale="110" zoomScaleSheetLayoutView="110" workbookViewId="0">
      <pane xSplit="2" ySplit="7" topLeftCell="C20" activePane="bottomRight" state="frozen"/>
      <selection pane="topRight" activeCell="C1" sqref="C1"/>
      <selection pane="bottomLeft" activeCell="A7" sqref="A7"/>
      <selection pane="bottomRight" activeCell="G32" sqref="G32:I32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6" t="s">
        <v>73</v>
      </c>
      <c r="B1" s="206"/>
      <c r="C1" s="206"/>
      <c r="D1" s="206"/>
      <c r="E1" s="206"/>
      <c r="F1" s="206"/>
      <c r="G1" s="206"/>
      <c r="H1" s="206"/>
      <c r="I1" s="206"/>
    </row>
    <row r="2" spans="1:15" ht="18.75" customHeight="1">
      <c r="A2" s="211" t="s">
        <v>25</v>
      </c>
      <c r="B2" s="208" t="s">
        <v>41</v>
      </c>
      <c r="C2" s="215" t="s">
        <v>32</v>
      </c>
      <c r="D2" s="215" t="s">
        <v>33</v>
      </c>
      <c r="E2" s="215" t="s">
        <v>34</v>
      </c>
      <c r="F2" s="215" t="s">
        <v>67</v>
      </c>
      <c r="G2" s="218" t="s">
        <v>53</v>
      </c>
      <c r="H2" s="219"/>
      <c r="I2" s="220"/>
    </row>
    <row r="3" spans="1:15" ht="54" customHeight="1">
      <c r="A3" s="212"/>
      <c r="B3" s="209"/>
      <c r="C3" s="216"/>
      <c r="D3" s="216"/>
      <c r="E3" s="216"/>
      <c r="F3" s="216"/>
      <c r="G3" s="221"/>
      <c r="H3" s="222"/>
      <c r="I3" s="223"/>
    </row>
    <row r="4" spans="1:15" ht="20.25" customHeight="1">
      <c r="A4" s="212"/>
      <c r="B4" s="209"/>
      <c r="C4" s="216"/>
      <c r="D4" s="216"/>
      <c r="E4" s="216"/>
      <c r="F4" s="216"/>
      <c r="G4" s="171">
        <v>2024</v>
      </c>
      <c r="H4" s="171">
        <v>2025</v>
      </c>
      <c r="I4" s="171" t="s">
        <v>28</v>
      </c>
    </row>
    <row r="5" spans="1:15" ht="42" customHeight="1">
      <c r="A5" s="212"/>
      <c r="B5" s="209"/>
      <c r="C5" s="217"/>
      <c r="D5" s="217"/>
      <c r="E5" s="217"/>
      <c r="F5" s="217"/>
      <c r="G5" s="172"/>
      <c r="H5" s="172"/>
      <c r="I5" s="172"/>
      <c r="K5" s="18"/>
    </row>
    <row r="6" spans="1:15" ht="19.5" customHeight="1">
      <c r="A6" s="213"/>
      <c r="B6" s="210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31</v>
      </c>
      <c r="E8" s="73">
        <v>26</v>
      </c>
      <c r="F8" s="28">
        <f>E8/(D8+C8)</f>
        <v>0.32500000000000001</v>
      </c>
      <c r="G8" s="79">
        <v>41</v>
      </c>
      <c r="H8" s="79">
        <v>54</v>
      </c>
      <c r="I8" s="73">
        <v>1</v>
      </c>
    </row>
    <row r="9" spans="1:15" ht="23.1" customHeight="1">
      <c r="A9" s="2">
        <v>2</v>
      </c>
      <c r="B9" s="8" t="s">
        <v>2</v>
      </c>
      <c r="C9" s="74">
        <v>64</v>
      </c>
      <c r="D9" s="75">
        <v>31</v>
      </c>
      <c r="E9" s="75">
        <v>36</v>
      </c>
      <c r="F9" s="28">
        <f t="shared" ref="F9:F15" si="0">E9/(D9+C9)</f>
        <v>0.37894736842105264</v>
      </c>
      <c r="G9" s="80">
        <v>64</v>
      </c>
      <c r="H9" s="80">
        <v>59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228</v>
      </c>
      <c r="E10" s="75">
        <v>186</v>
      </c>
      <c r="F10" s="28">
        <f t="shared" si="0"/>
        <v>0.36831683168316831</v>
      </c>
      <c r="G10" s="80">
        <v>329</v>
      </c>
      <c r="H10" s="80">
        <v>319</v>
      </c>
      <c r="I10" s="75">
        <v>1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87</v>
      </c>
      <c r="E11" s="75">
        <v>182</v>
      </c>
      <c r="F11" s="28">
        <f t="shared" si="0"/>
        <v>0.33828996282527879</v>
      </c>
      <c r="G11" s="80">
        <v>467</v>
      </c>
      <c r="H11" s="80">
        <v>356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67</v>
      </c>
      <c r="E12" s="75">
        <v>63</v>
      </c>
      <c r="F12" s="28">
        <f t="shared" si="0"/>
        <v>0.46666666666666667</v>
      </c>
      <c r="G12" s="80">
        <v>65</v>
      </c>
      <c r="H12" s="80">
        <v>72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87</v>
      </c>
      <c r="E13" s="75">
        <v>55</v>
      </c>
      <c r="F13" s="28">
        <f t="shared" si="0"/>
        <v>0.17295597484276728</v>
      </c>
      <c r="G13" s="80">
        <v>223</v>
      </c>
      <c r="H13" s="80">
        <v>263</v>
      </c>
      <c r="I13" s="75">
        <v>5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44</v>
      </c>
      <c r="E14" s="75">
        <v>62</v>
      </c>
      <c r="F14" s="28">
        <f t="shared" si="0"/>
        <v>0.38271604938271603</v>
      </c>
      <c r="G14" s="80">
        <v>122</v>
      </c>
      <c r="H14" s="80">
        <v>100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37</v>
      </c>
      <c r="E15" s="75">
        <v>26</v>
      </c>
      <c r="F15" s="28">
        <f t="shared" si="0"/>
        <v>0.25742574257425743</v>
      </c>
      <c r="G15" s="80">
        <v>67</v>
      </c>
      <c r="H15" s="80">
        <v>75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223</v>
      </c>
      <c r="E16" s="75">
        <v>236</v>
      </c>
      <c r="F16" s="28">
        <f t="shared" ref="F16" si="1">+E16/(D16+C16)</f>
        <v>0.3769968051118211</v>
      </c>
      <c r="G16" s="80">
        <v>461</v>
      </c>
      <c r="H16" s="80">
        <v>390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28</v>
      </c>
      <c r="E17" s="75">
        <v>25</v>
      </c>
      <c r="F17" s="28">
        <f t="shared" ref="F17:F31" si="2">E17/(D17+C17)</f>
        <v>0.37313432835820898</v>
      </c>
      <c r="G17" s="80">
        <v>41</v>
      </c>
      <c r="H17" s="80">
        <v>42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2</v>
      </c>
      <c r="E18" s="75">
        <v>41</v>
      </c>
      <c r="F18" s="28">
        <f t="shared" si="2"/>
        <v>0.33333333333333331</v>
      </c>
      <c r="G18" s="80">
        <v>179</v>
      </c>
      <c r="H18" s="80">
        <v>82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42</v>
      </c>
      <c r="E19" s="75">
        <v>63</v>
      </c>
      <c r="F19" s="28">
        <f t="shared" si="2"/>
        <v>0.47368421052631576</v>
      </c>
      <c r="G19" s="80">
        <v>87</v>
      </c>
      <c r="H19" s="80">
        <v>70</v>
      </c>
      <c r="I19" s="75">
        <v>0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54</v>
      </c>
      <c r="E20" s="75">
        <v>38</v>
      </c>
      <c r="F20" s="28">
        <f t="shared" si="2"/>
        <v>0.38383838383838381</v>
      </c>
      <c r="G20" s="80">
        <v>61</v>
      </c>
      <c r="H20" s="80">
        <v>61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130</v>
      </c>
      <c r="E21" s="75">
        <v>87</v>
      </c>
      <c r="F21" s="28">
        <f t="shared" si="2"/>
        <v>0.24786324786324787</v>
      </c>
      <c r="G21" s="80">
        <v>240</v>
      </c>
      <c r="H21" s="80">
        <v>264</v>
      </c>
      <c r="I21" s="75">
        <v>0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64</v>
      </c>
      <c r="E22" s="75">
        <v>58</v>
      </c>
      <c r="F22" s="28">
        <f t="shared" si="2"/>
        <v>0.37908496732026142</v>
      </c>
      <c r="G22" s="80">
        <v>83</v>
      </c>
      <c r="H22" s="80">
        <v>95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46</v>
      </c>
      <c r="E23" s="75">
        <v>42</v>
      </c>
      <c r="F23" s="28">
        <f t="shared" si="2"/>
        <v>0.56000000000000005</v>
      </c>
      <c r="G23" s="80">
        <v>28</v>
      </c>
      <c r="H23" s="80">
        <v>33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30</v>
      </c>
      <c r="E24" s="75">
        <v>18</v>
      </c>
      <c r="F24" s="28">
        <f t="shared" si="2"/>
        <v>0.35294117647058826</v>
      </c>
      <c r="G24" s="80">
        <v>24</v>
      </c>
      <c r="H24" s="80">
        <v>33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55</v>
      </c>
      <c r="E25" s="75">
        <v>41</v>
      </c>
      <c r="F25" s="28">
        <f t="shared" si="2"/>
        <v>0.36607142857142855</v>
      </c>
      <c r="G25" s="80">
        <v>61</v>
      </c>
      <c r="H25" s="80">
        <v>71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172</v>
      </c>
      <c r="E26" s="75">
        <v>158</v>
      </c>
      <c r="F26" s="28">
        <f t="shared" si="2"/>
        <v>0.42133333333333334</v>
      </c>
      <c r="G26" s="80">
        <v>216</v>
      </c>
      <c r="H26" s="80">
        <v>217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26</v>
      </c>
      <c r="E27" s="75">
        <v>50</v>
      </c>
      <c r="F27" s="28">
        <f t="shared" si="2"/>
        <v>0.36764705882352944</v>
      </c>
      <c r="G27" s="80">
        <v>119</v>
      </c>
      <c r="H27" s="80">
        <v>86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21</v>
      </c>
      <c r="E28" s="75">
        <v>21</v>
      </c>
      <c r="F28" s="28">
        <f t="shared" si="2"/>
        <v>0.28378378378378377</v>
      </c>
      <c r="G28" s="80">
        <v>52</v>
      </c>
      <c r="H28" s="80">
        <v>53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23</v>
      </c>
      <c r="E29" s="75">
        <v>27</v>
      </c>
      <c r="F29" s="28">
        <f t="shared" si="2"/>
        <v>0.26732673267326734</v>
      </c>
      <c r="G29" s="80">
        <v>77</v>
      </c>
      <c r="H29" s="80">
        <v>74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22</v>
      </c>
      <c r="E30" s="75">
        <v>31</v>
      </c>
      <c r="F30" s="28">
        <f t="shared" si="2"/>
        <v>0.34831460674157305</v>
      </c>
      <c r="G30" s="80">
        <v>56</v>
      </c>
      <c r="H30" s="80">
        <v>58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40</v>
      </c>
      <c r="E31" s="75">
        <v>38</v>
      </c>
      <c r="F31" s="28">
        <f t="shared" si="2"/>
        <v>0.47499999999999998</v>
      </c>
      <c r="G31" s="80">
        <v>33</v>
      </c>
      <c r="H31" s="80">
        <v>42</v>
      </c>
      <c r="I31" s="75">
        <v>0</v>
      </c>
    </row>
    <row r="32" spans="1:9" ht="28.5" customHeight="1">
      <c r="A32" s="207" t="s">
        <v>40</v>
      </c>
      <c r="B32" s="207"/>
      <c r="C32" s="77">
        <v>2989</v>
      </c>
      <c r="D32" s="78">
        <v>1590</v>
      </c>
      <c r="E32" s="78">
        <v>1610</v>
      </c>
      <c r="F32" s="35">
        <f>E32/(D32+C32)</f>
        <v>0.35160515396374753</v>
      </c>
      <c r="G32" s="81">
        <v>3196</v>
      </c>
      <c r="H32" s="78">
        <v>2969</v>
      </c>
      <c r="I32" s="78">
        <v>7</v>
      </c>
    </row>
    <row r="33" spans="3:11">
      <c r="C33" s="9"/>
      <c r="D33" s="9"/>
      <c r="E33" s="9"/>
      <c r="F33" s="9"/>
    </row>
    <row r="34" spans="3:11" ht="12.75" customHeight="1">
      <c r="C34" s="214"/>
      <c r="D34" s="214"/>
      <c r="E34" s="214"/>
      <c r="F34" s="214"/>
      <c r="G34" s="214"/>
      <c r="H34" s="214"/>
      <c r="I34" s="214"/>
      <c r="J34" s="19"/>
      <c r="K34" s="19"/>
    </row>
    <row r="35" spans="3:11">
      <c r="C35" s="214"/>
      <c r="D35" s="214"/>
      <c r="E35" s="214"/>
      <c r="F35" s="214"/>
      <c r="G35" s="214"/>
      <c r="H35" s="214"/>
      <c r="I35" s="214"/>
      <c r="J35" s="19"/>
      <c r="K35" s="19"/>
    </row>
    <row r="36" spans="3:11">
      <c r="C36" s="214"/>
      <c r="D36" s="214"/>
      <c r="E36" s="214"/>
      <c r="F36" s="214"/>
      <c r="G36" s="214"/>
      <c r="H36" s="214"/>
      <c r="I36" s="214"/>
      <c r="J36" s="19"/>
      <c r="K36" s="19"/>
    </row>
    <row r="37" spans="3:11">
      <c r="C37" s="214"/>
      <c r="D37" s="214"/>
      <c r="E37" s="214"/>
      <c r="F37" s="214"/>
      <c r="G37" s="214"/>
      <c r="H37" s="214"/>
      <c r="I37" s="214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"/>
  <sheetViews>
    <sheetView view="pageBreakPreview" zoomScale="75" zoomScaleNormal="75" zoomScaleSheetLayoutView="75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24"/>
      <c r="C1" s="224"/>
      <c r="D1" s="224"/>
      <c r="E1" s="224"/>
      <c r="F1" s="224"/>
      <c r="G1" s="224"/>
      <c r="H1" s="224"/>
      <c r="I1" s="224"/>
      <c r="R1" s="245"/>
      <c r="S1" s="245"/>
      <c r="T1" s="245"/>
      <c r="U1" s="245"/>
      <c r="V1" s="245"/>
    </row>
    <row r="2" spans="1:23" ht="25.5" customHeight="1">
      <c r="A2" s="259" t="s">
        <v>72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</row>
    <row r="3" spans="1:23" ht="15.7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</row>
    <row r="4" spans="1:23" ht="28.5" customHeight="1" thickBot="1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</row>
    <row r="5" spans="1:23" ht="20.25" customHeight="1">
      <c r="A5" s="275" t="s">
        <v>26</v>
      </c>
      <c r="B5" s="236" t="s">
        <v>41</v>
      </c>
      <c r="C5" s="239" t="s">
        <v>61</v>
      </c>
      <c r="D5" s="240"/>
      <c r="E5" s="240"/>
      <c r="F5" s="240"/>
      <c r="G5" s="241"/>
      <c r="H5" s="249" t="s">
        <v>0</v>
      </c>
      <c r="I5" s="250"/>
      <c r="J5" s="253" t="s">
        <v>57</v>
      </c>
      <c r="K5" s="254"/>
      <c r="L5" s="254"/>
      <c r="M5" s="254"/>
      <c r="N5" s="254"/>
      <c r="O5" s="254"/>
      <c r="P5" s="254"/>
      <c r="Q5" s="254"/>
      <c r="R5" s="254"/>
      <c r="S5" s="254"/>
      <c r="T5" s="255"/>
      <c r="U5" s="270" t="s">
        <v>55</v>
      </c>
      <c r="V5" s="271"/>
    </row>
    <row r="6" spans="1:23" ht="93.75" customHeight="1">
      <c r="A6" s="276"/>
      <c r="B6" s="237"/>
      <c r="C6" s="242"/>
      <c r="D6" s="243"/>
      <c r="E6" s="243"/>
      <c r="F6" s="243"/>
      <c r="G6" s="244"/>
      <c r="H6" s="251"/>
      <c r="I6" s="252"/>
      <c r="J6" s="279" t="s">
        <v>81</v>
      </c>
      <c r="K6" s="280"/>
      <c r="L6" s="280"/>
      <c r="M6" s="280"/>
      <c r="N6" s="280"/>
      <c r="O6" s="280"/>
      <c r="P6" s="278"/>
      <c r="Q6" s="225" t="s">
        <v>54</v>
      </c>
      <c r="R6" s="278"/>
      <c r="S6" s="225" t="s">
        <v>0</v>
      </c>
      <c r="T6" s="226"/>
      <c r="U6" s="272"/>
      <c r="V6" s="273"/>
      <c r="W6" t="s">
        <v>58</v>
      </c>
    </row>
    <row r="7" spans="1:23" ht="15.75" customHeight="1">
      <c r="A7" s="276"/>
      <c r="B7" s="237"/>
      <c r="C7" s="230">
        <v>2024</v>
      </c>
      <c r="D7" s="246" t="s">
        <v>1</v>
      </c>
      <c r="E7" s="246">
        <v>2025</v>
      </c>
      <c r="F7" s="227" t="s">
        <v>1</v>
      </c>
      <c r="G7" s="246" t="s">
        <v>38</v>
      </c>
      <c r="H7" s="227" t="s">
        <v>37</v>
      </c>
      <c r="I7" s="265" t="s">
        <v>1</v>
      </c>
      <c r="J7" s="230">
        <v>2024</v>
      </c>
      <c r="K7" s="246" t="s">
        <v>1</v>
      </c>
      <c r="L7" s="246">
        <v>2025</v>
      </c>
      <c r="M7" s="246" t="s">
        <v>1</v>
      </c>
      <c r="N7" s="261" t="s">
        <v>35</v>
      </c>
      <c r="O7" s="274"/>
      <c r="P7" s="262"/>
      <c r="Q7" s="246">
        <v>2024</v>
      </c>
      <c r="R7" s="246">
        <v>2025</v>
      </c>
      <c r="S7" s="227" t="s">
        <v>37</v>
      </c>
      <c r="T7" s="233" t="s">
        <v>1</v>
      </c>
      <c r="U7" s="256" t="s">
        <v>85</v>
      </c>
      <c r="V7" s="281" t="s">
        <v>28</v>
      </c>
    </row>
    <row r="8" spans="1:23" ht="18" customHeight="1">
      <c r="A8" s="276"/>
      <c r="B8" s="237"/>
      <c r="C8" s="231"/>
      <c r="D8" s="247"/>
      <c r="E8" s="247"/>
      <c r="F8" s="228"/>
      <c r="G8" s="247"/>
      <c r="H8" s="228"/>
      <c r="I8" s="266"/>
      <c r="J8" s="231"/>
      <c r="K8" s="247"/>
      <c r="L8" s="247"/>
      <c r="M8" s="247"/>
      <c r="N8" s="268" t="s">
        <v>29</v>
      </c>
      <c r="O8" s="261" t="s">
        <v>36</v>
      </c>
      <c r="P8" s="262"/>
      <c r="Q8" s="247"/>
      <c r="R8" s="247"/>
      <c r="S8" s="228"/>
      <c r="T8" s="234"/>
      <c r="U8" s="257"/>
      <c r="V8" s="282"/>
    </row>
    <row r="9" spans="1:23" ht="30.75" customHeight="1">
      <c r="A9" s="276"/>
      <c r="B9" s="237"/>
      <c r="C9" s="232"/>
      <c r="D9" s="248"/>
      <c r="E9" s="248"/>
      <c r="F9" s="229"/>
      <c r="G9" s="248"/>
      <c r="H9" s="229"/>
      <c r="I9" s="267"/>
      <c r="J9" s="232"/>
      <c r="K9" s="248"/>
      <c r="L9" s="248"/>
      <c r="M9" s="248"/>
      <c r="N9" s="269"/>
      <c r="O9" s="17" t="s">
        <v>30</v>
      </c>
      <c r="P9" s="17" t="s">
        <v>31</v>
      </c>
      <c r="Q9" s="248"/>
      <c r="R9" s="248"/>
      <c r="S9" s="229"/>
      <c r="T9" s="235"/>
      <c r="U9" s="258"/>
      <c r="V9" s="283"/>
    </row>
    <row r="10" spans="1:23" ht="15" customHeight="1" thickBot="1">
      <c r="A10" s="277"/>
      <c r="B10" s="238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5</v>
      </c>
      <c r="D11" s="15">
        <v>1.0080645161290322E-2</v>
      </c>
      <c r="E11" s="16">
        <v>7</v>
      </c>
      <c r="F11" s="15">
        <v>1.3307984790874524E-2</v>
      </c>
      <c r="G11" s="16">
        <v>0</v>
      </c>
      <c r="H11" s="16">
        <v>2</v>
      </c>
      <c r="I11" s="98">
        <v>0.4</v>
      </c>
      <c r="J11" s="102">
        <v>14</v>
      </c>
      <c r="K11" s="13">
        <v>4.4052863436123352E-3</v>
      </c>
      <c r="L11" s="14">
        <v>8</v>
      </c>
      <c r="M11" s="13">
        <v>3.0222893842085379E-3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-6</v>
      </c>
      <c r="T11" s="103">
        <v>-0.42857142857142855</v>
      </c>
      <c r="U11" s="83">
        <v>15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10</v>
      </c>
      <c r="D12" s="15">
        <v>2.2675736961451247E-2</v>
      </c>
      <c r="E12" s="16">
        <v>7</v>
      </c>
      <c r="F12" s="15">
        <v>1.5909090909090907E-2</v>
      </c>
      <c r="G12" s="16">
        <v>0</v>
      </c>
      <c r="H12" s="16">
        <v>-3</v>
      </c>
      <c r="I12" s="98">
        <v>-0.3</v>
      </c>
      <c r="J12" s="102">
        <v>3</v>
      </c>
      <c r="K12" s="13">
        <v>1.6181229773462784E-3</v>
      </c>
      <c r="L12" s="14">
        <v>9</v>
      </c>
      <c r="M12" s="13">
        <v>5.3222945002956833E-3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6</v>
      </c>
      <c r="T12" s="103">
        <v>2</v>
      </c>
      <c r="U12" s="83">
        <v>16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30</v>
      </c>
      <c r="D13" s="15">
        <v>2.1865889212827987E-2</v>
      </c>
      <c r="E13" s="16">
        <v>42</v>
      </c>
      <c r="F13" s="15">
        <v>3.1180400890868598E-2</v>
      </c>
      <c r="G13" s="16">
        <v>0</v>
      </c>
      <c r="H13" s="16">
        <v>12</v>
      </c>
      <c r="I13" s="98">
        <v>0.4</v>
      </c>
      <c r="J13" s="102">
        <v>39</v>
      </c>
      <c r="K13" s="13">
        <v>3.9824364341876847E-3</v>
      </c>
      <c r="L13" s="14">
        <v>34</v>
      </c>
      <c r="M13" s="13">
        <v>3.9534883720930229E-3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-5</v>
      </c>
      <c r="T13" s="103">
        <v>-0.12820512820512819</v>
      </c>
      <c r="U13" s="83">
        <v>76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9</v>
      </c>
      <c r="D14" s="15">
        <v>1.7374517374517374E-2</v>
      </c>
      <c r="E14" s="16">
        <v>3</v>
      </c>
      <c r="F14" s="15">
        <v>9.7087378640776691E-3</v>
      </c>
      <c r="G14" s="16">
        <v>0</v>
      </c>
      <c r="H14" s="16">
        <v>-6</v>
      </c>
      <c r="I14" s="98">
        <v>-0.66666666666666663</v>
      </c>
      <c r="J14" s="10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103" t="e">
        <v>#DIV/0!</v>
      </c>
      <c r="U14" s="83">
        <v>3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15</v>
      </c>
      <c r="D15" s="15">
        <v>2.5210084033613446E-2</v>
      </c>
      <c r="E15" s="16">
        <v>31</v>
      </c>
      <c r="F15" s="15">
        <v>5.140961857379768E-2</v>
      </c>
      <c r="G15" s="16">
        <v>0</v>
      </c>
      <c r="H15" s="16">
        <v>16</v>
      </c>
      <c r="I15" s="98">
        <v>1.0666666666666667</v>
      </c>
      <c r="J15" s="102">
        <v>25</v>
      </c>
      <c r="K15" s="13">
        <v>8.0906148867313909E-3</v>
      </c>
      <c r="L15" s="14">
        <v>18</v>
      </c>
      <c r="M15" s="13">
        <v>7.1428571428571426E-3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-7</v>
      </c>
      <c r="T15" s="103">
        <v>-0.28000000000000003</v>
      </c>
      <c r="U15" s="83">
        <v>49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9</v>
      </c>
      <c r="D16" s="15">
        <v>1.6245487364620937E-2</v>
      </c>
      <c r="E16" s="16">
        <v>12</v>
      </c>
      <c r="F16" s="15">
        <v>2.4048096192384769E-2</v>
      </c>
      <c r="G16" s="16">
        <v>0</v>
      </c>
      <c r="H16" s="16">
        <v>3</v>
      </c>
      <c r="I16" s="98">
        <v>0.33333333333333331</v>
      </c>
      <c r="J16" s="102">
        <v>5</v>
      </c>
      <c r="K16" s="13">
        <v>1.7099863201094391E-3</v>
      </c>
      <c r="L16" s="14">
        <v>15</v>
      </c>
      <c r="M16" s="13">
        <v>5.7449253159708924E-3</v>
      </c>
      <c r="N16" s="14">
        <v>0</v>
      </c>
      <c r="O16" s="14">
        <v>1</v>
      </c>
      <c r="P16" s="14">
        <v>0</v>
      </c>
      <c r="Q16" s="14">
        <v>1</v>
      </c>
      <c r="R16" s="14">
        <v>1</v>
      </c>
      <c r="S16" s="12">
        <v>10</v>
      </c>
      <c r="T16" s="103">
        <v>2</v>
      </c>
      <c r="U16" s="83">
        <v>27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6</v>
      </c>
      <c r="D17" s="15">
        <v>1.507537688442211E-2</v>
      </c>
      <c r="E17" s="16">
        <v>9</v>
      </c>
      <c r="F17" s="15">
        <v>2.922077922077922E-2</v>
      </c>
      <c r="G17" s="16">
        <v>0</v>
      </c>
      <c r="H17" s="16">
        <v>3</v>
      </c>
      <c r="I17" s="98">
        <v>0.5</v>
      </c>
      <c r="J17" s="102">
        <v>12</v>
      </c>
      <c r="K17" s="13">
        <v>4.475941812756434E-3</v>
      </c>
      <c r="L17" s="14">
        <v>18</v>
      </c>
      <c r="M17" s="13">
        <v>8.5592011412268191E-3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6</v>
      </c>
      <c r="T17" s="103">
        <v>0.5</v>
      </c>
      <c r="U17" s="83">
        <v>27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16</v>
      </c>
      <c r="D18" s="15">
        <v>2.9197080291970802E-2</v>
      </c>
      <c r="E18" s="16">
        <v>18</v>
      </c>
      <c r="F18" s="15">
        <v>3.6809815950920248E-2</v>
      </c>
      <c r="G18" s="16">
        <v>0</v>
      </c>
      <c r="H18" s="16">
        <v>2</v>
      </c>
      <c r="I18" s="98">
        <v>0.125</v>
      </c>
      <c r="J18" s="102">
        <v>3</v>
      </c>
      <c r="K18" s="13">
        <v>2.2010271460014674E-3</v>
      </c>
      <c r="L18" s="14">
        <v>4</v>
      </c>
      <c r="M18" s="13">
        <v>3.1645569620253164E-3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1</v>
      </c>
      <c r="T18" s="103">
        <v>0.33333333333333331</v>
      </c>
      <c r="U18" s="83">
        <v>22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4</v>
      </c>
      <c r="D19" s="15">
        <v>1.9147917663954045E-3</v>
      </c>
      <c r="E19" s="16">
        <v>28</v>
      </c>
      <c r="F19" s="15">
        <v>1.5426997245179064E-2</v>
      </c>
      <c r="G19" s="16">
        <v>0</v>
      </c>
      <c r="H19" s="16">
        <v>24</v>
      </c>
      <c r="I19" s="98">
        <v>6</v>
      </c>
      <c r="J19" s="102">
        <v>21</v>
      </c>
      <c r="K19" s="13">
        <v>1.7650025214321734E-3</v>
      </c>
      <c r="L19" s="14">
        <v>33</v>
      </c>
      <c r="M19" s="13">
        <v>3.1813361611876989E-3</v>
      </c>
      <c r="N19" s="14">
        <v>0</v>
      </c>
      <c r="O19" s="14">
        <v>1</v>
      </c>
      <c r="P19" s="14">
        <v>0</v>
      </c>
      <c r="Q19" s="14">
        <v>0</v>
      </c>
      <c r="R19" s="14">
        <v>1</v>
      </c>
      <c r="S19" s="12">
        <v>12</v>
      </c>
      <c r="T19" s="103">
        <v>0.5714285714285714</v>
      </c>
      <c r="U19" s="83">
        <v>61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3</v>
      </c>
      <c r="D20" s="15">
        <v>1.2048192771084338E-2</v>
      </c>
      <c r="E20" s="16">
        <v>9</v>
      </c>
      <c r="F20" s="15">
        <v>3.6290322580645164E-2</v>
      </c>
      <c r="G20" s="16">
        <v>0</v>
      </c>
      <c r="H20" s="16">
        <v>6</v>
      </c>
      <c r="I20" s="98">
        <v>2</v>
      </c>
      <c r="J20" s="102">
        <v>15</v>
      </c>
      <c r="K20" s="13">
        <v>5.8777429467084643E-3</v>
      </c>
      <c r="L20" s="14">
        <v>10</v>
      </c>
      <c r="M20" s="13">
        <v>4.7778308647873869E-3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-5</v>
      </c>
      <c r="T20" s="103">
        <v>-0.33333333333333331</v>
      </c>
      <c r="U20" s="83">
        <v>19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2</v>
      </c>
      <c r="M21" s="13">
        <v>5.9171597633136093E-3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2</v>
      </c>
      <c r="T21" s="103" t="e">
        <v>#DIV/0!</v>
      </c>
      <c r="U21" s="83">
        <v>2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28</v>
      </c>
      <c r="D22" s="15">
        <v>3.0871003307607496E-2</v>
      </c>
      <c r="E22" s="16">
        <v>31</v>
      </c>
      <c r="F22" s="15">
        <v>3.4675615212527967E-2</v>
      </c>
      <c r="G22" s="16">
        <v>0</v>
      </c>
      <c r="H22" s="16">
        <v>3</v>
      </c>
      <c r="I22" s="98">
        <v>0.10714285714285714</v>
      </c>
      <c r="J22" s="102">
        <v>19</v>
      </c>
      <c r="K22" s="13">
        <v>5.3430821147356583E-3</v>
      </c>
      <c r="L22" s="14">
        <v>20</v>
      </c>
      <c r="M22" s="13">
        <v>6.55307994757536E-3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1</v>
      </c>
      <c r="T22" s="103">
        <v>5.2631578947368418E-2</v>
      </c>
      <c r="U22" s="83">
        <v>51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8</v>
      </c>
      <c r="D23" s="15">
        <v>2.1333333333333333E-2</v>
      </c>
      <c r="E23" s="16">
        <v>11</v>
      </c>
      <c r="F23" s="15">
        <v>3.3232628398791542E-2</v>
      </c>
      <c r="G23" s="16">
        <v>0</v>
      </c>
      <c r="H23" s="16">
        <v>3</v>
      </c>
      <c r="I23" s="98">
        <v>0.375</v>
      </c>
      <c r="J23" s="102">
        <v>5</v>
      </c>
      <c r="K23" s="13">
        <v>1.8532246108228317E-3</v>
      </c>
      <c r="L23" s="14">
        <v>7</v>
      </c>
      <c r="M23" s="13">
        <v>3.1333930170098479E-3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2</v>
      </c>
      <c r="T23" s="103">
        <v>0.4</v>
      </c>
      <c r="U23" s="83">
        <v>18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22</v>
      </c>
      <c r="D24" s="15">
        <v>2.2657054582904221E-2</v>
      </c>
      <c r="E24" s="16">
        <v>25</v>
      </c>
      <c r="F24" s="15">
        <v>2.4925224327018942E-2</v>
      </c>
      <c r="G24" s="16">
        <v>0</v>
      </c>
      <c r="H24" s="16">
        <v>3</v>
      </c>
      <c r="I24" s="98">
        <v>0.13636363636363635</v>
      </c>
      <c r="J24" s="102">
        <v>25</v>
      </c>
      <c r="K24" s="13">
        <v>4.1397582381188939E-3</v>
      </c>
      <c r="L24" s="14">
        <v>17</v>
      </c>
      <c r="M24" s="13">
        <v>3.0297629656032793E-3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-8</v>
      </c>
      <c r="T24" s="103">
        <v>-0.32</v>
      </c>
      <c r="U24" s="83">
        <v>42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8</v>
      </c>
      <c r="D25" s="15">
        <v>1.5686274509803921E-2</v>
      </c>
      <c r="E25" s="16">
        <v>8</v>
      </c>
      <c r="F25" s="15">
        <v>1.7241379310344827E-2</v>
      </c>
      <c r="G25" s="16">
        <v>0</v>
      </c>
      <c r="H25" s="16">
        <v>0</v>
      </c>
      <c r="I25" s="98">
        <v>0</v>
      </c>
      <c r="J25" s="102">
        <v>11</v>
      </c>
      <c r="K25" s="13">
        <v>2.662793512466715E-3</v>
      </c>
      <c r="L25" s="14">
        <v>12</v>
      </c>
      <c r="M25" s="13">
        <v>3.8797284190106693E-3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1</v>
      </c>
      <c r="T25" s="103">
        <v>9.0909090909090912E-2</v>
      </c>
      <c r="U25" s="83">
        <v>20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7</v>
      </c>
      <c r="D26" s="15">
        <v>1.5730337078651686E-2</v>
      </c>
      <c r="E26" s="16">
        <v>10</v>
      </c>
      <c r="F26" s="15">
        <v>2.2935779816513763E-2</v>
      </c>
      <c r="G26" s="16">
        <v>0</v>
      </c>
      <c r="H26" s="16">
        <v>3</v>
      </c>
      <c r="I26" s="98">
        <v>0.42857142857142855</v>
      </c>
      <c r="J26" s="102">
        <v>8</v>
      </c>
      <c r="K26" s="13">
        <v>3.4632034632034632E-3</v>
      </c>
      <c r="L26" s="14">
        <v>3</v>
      </c>
      <c r="M26" s="13">
        <v>1.5440041173443129E-3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-5</v>
      </c>
      <c r="T26" s="103">
        <v>-0.625</v>
      </c>
      <c r="U26" s="83">
        <v>13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27</v>
      </c>
      <c r="D27" s="15">
        <v>4.4628099173553717E-2</v>
      </c>
      <c r="E27" s="16">
        <v>28</v>
      </c>
      <c r="F27" s="15">
        <v>6.0606060606060608E-2</v>
      </c>
      <c r="G27" s="16">
        <v>0</v>
      </c>
      <c r="H27" s="16">
        <v>1</v>
      </c>
      <c r="I27" s="98">
        <v>3.7037037037037035E-2</v>
      </c>
      <c r="J27" s="102">
        <v>3</v>
      </c>
      <c r="K27" s="13">
        <v>1.8170805572380376E-3</v>
      </c>
      <c r="L27" s="14">
        <v>3</v>
      </c>
      <c r="M27" s="13">
        <v>2.2222222222222222E-3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0</v>
      </c>
      <c r="T27" s="103">
        <v>0</v>
      </c>
      <c r="U27" s="83">
        <v>31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6</v>
      </c>
      <c r="D28" s="15">
        <v>1.9417475728155338E-2</v>
      </c>
      <c r="E28" s="16">
        <v>7</v>
      </c>
      <c r="F28" s="15">
        <v>2.7237354085603113E-2</v>
      </c>
      <c r="G28" s="16">
        <v>0</v>
      </c>
      <c r="H28" s="16">
        <v>1</v>
      </c>
      <c r="I28" s="98">
        <v>0.16666666666666666</v>
      </c>
      <c r="J28" s="102">
        <v>9</v>
      </c>
      <c r="K28" s="13">
        <v>6.1940812112869928E-3</v>
      </c>
      <c r="L28" s="14">
        <v>2</v>
      </c>
      <c r="M28" s="13">
        <v>1.6233766233766235E-3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-7</v>
      </c>
      <c r="T28" s="103">
        <v>-0.77777777777777779</v>
      </c>
      <c r="U28" s="83">
        <v>9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27</v>
      </c>
      <c r="D29" s="15">
        <v>2.4107142857142858E-2</v>
      </c>
      <c r="E29" s="16">
        <v>39</v>
      </c>
      <c r="F29" s="15">
        <v>3.2284768211920528E-2</v>
      </c>
      <c r="G29" s="16">
        <v>0</v>
      </c>
      <c r="H29" s="16">
        <v>12</v>
      </c>
      <c r="I29" s="98">
        <v>0.44444444444444442</v>
      </c>
      <c r="J29" s="102">
        <v>15</v>
      </c>
      <c r="K29" s="13">
        <v>2.424438338451592E-3</v>
      </c>
      <c r="L29" s="14">
        <v>13</v>
      </c>
      <c r="M29" s="13">
        <v>2.3550724637681161E-3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-2</v>
      </c>
      <c r="T29" s="103">
        <v>-0.13333333333333333</v>
      </c>
      <c r="U29" s="83">
        <v>52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2</v>
      </c>
      <c r="D30" s="15">
        <v>8.368200836820083E-3</v>
      </c>
      <c r="E30" s="16">
        <v>0</v>
      </c>
      <c r="F30" s="15">
        <v>0</v>
      </c>
      <c r="G30" s="16">
        <v>0</v>
      </c>
      <c r="H30" s="16">
        <v>-2</v>
      </c>
      <c r="I30" s="98">
        <v>-1</v>
      </c>
      <c r="J30" s="102">
        <v>1</v>
      </c>
      <c r="K30" s="13">
        <v>1.0438413361169101E-3</v>
      </c>
      <c r="L30" s="14">
        <v>1</v>
      </c>
      <c r="M30" s="13">
        <v>1.30718954248366E-3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103">
        <v>0</v>
      </c>
      <c r="U30" s="83">
        <v>1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16</v>
      </c>
      <c r="D31" s="15">
        <v>2.8419182948490232E-2</v>
      </c>
      <c r="E31" s="16">
        <v>12</v>
      </c>
      <c r="F31" s="15">
        <v>2.2988505747126436E-2</v>
      </c>
      <c r="G31" s="16">
        <v>0</v>
      </c>
      <c r="H31" s="16">
        <v>-4</v>
      </c>
      <c r="I31" s="98">
        <v>-0.25</v>
      </c>
      <c r="J31" s="102">
        <v>16</v>
      </c>
      <c r="K31" s="13">
        <v>8.0402010050251264E-3</v>
      </c>
      <c r="L31" s="14">
        <v>10</v>
      </c>
      <c r="M31" s="13">
        <v>6.1500615006150061E-3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-6</v>
      </c>
      <c r="T31" s="103">
        <v>-0.375</v>
      </c>
      <c r="U31" s="83">
        <v>22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7</v>
      </c>
      <c r="D32" s="15">
        <v>1.5765765765765764E-2</v>
      </c>
      <c r="E32" s="16">
        <v>11</v>
      </c>
      <c r="F32" s="15">
        <v>2.7707808564231738E-2</v>
      </c>
      <c r="G32" s="16">
        <v>0</v>
      </c>
      <c r="H32" s="16">
        <v>4</v>
      </c>
      <c r="I32" s="98">
        <v>0.5714285714285714</v>
      </c>
      <c r="J32" s="102">
        <v>31</v>
      </c>
      <c r="K32" s="13">
        <v>1.0572987721691678E-2</v>
      </c>
      <c r="L32" s="14">
        <v>22</v>
      </c>
      <c r="M32" s="13">
        <v>9.3736685129953128E-3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-9</v>
      </c>
      <c r="T32" s="103">
        <v>-0.29032258064516131</v>
      </c>
      <c r="U32" s="83">
        <v>33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11</v>
      </c>
      <c r="D33" s="15">
        <v>2.7918781725888325E-2</v>
      </c>
      <c r="E33" s="16">
        <v>2</v>
      </c>
      <c r="F33" s="15">
        <v>5.4200542005420054E-3</v>
      </c>
      <c r="G33" s="16">
        <v>0</v>
      </c>
      <c r="H33" s="16">
        <v>-9</v>
      </c>
      <c r="I33" s="98">
        <v>-0.81818181818181823</v>
      </c>
      <c r="J33" s="102">
        <v>4</v>
      </c>
      <c r="K33" s="13">
        <v>3.2733224222585926E-3</v>
      </c>
      <c r="L33" s="14">
        <v>8</v>
      </c>
      <c r="M33" s="13">
        <v>7.4836295603367634E-3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4</v>
      </c>
      <c r="T33" s="103">
        <v>1</v>
      </c>
      <c r="U33" s="83">
        <v>10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19</v>
      </c>
      <c r="D34" s="87">
        <v>4.8223350253807105E-2</v>
      </c>
      <c r="E34" s="85">
        <v>18</v>
      </c>
      <c r="F34" s="87">
        <v>4.6272493573264781E-2</v>
      </c>
      <c r="G34" s="85">
        <v>0</v>
      </c>
      <c r="H34" s="85">
        <v>-1</v>
      </c>
      <c r="I34" s="100">
        <v>-5.2631578947368418E-2</v>
      </c>
      <c r="J34" s="104">
        <v>39</v>
      </c>
      <c r="K34" s="92">
        <v>1.7060367454068241E-2</v>
      </c>
      <c r="L34" s="90">
        <v>25</v>
      </c>
      <c r="M34" s="92">
        <v>1.4108352144469526E-2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-14</v>
      </c>
      <c r="T34" s="105">
        <v>-0.35897435897435898</v>
      </c>
      <c r="U34" s="84">
        <v>43</v>
      </c>
      <c r="V34" s="82">
        <v>0</v>
      </c>
    </row>
    <row r="35" spans="1:22" ht="20.25" thickBot="1">
      <c r="A35" s="263" t="s">
        <v>40</v>
      </c>
      <c r="B35" s="264"/>
      <c r="C35" s="86">
        <v>295</v>
      </c>
      <c r="D35" s="88">
        <v>2.0198562136254709E-2</v>
      </c>
      <c r="E35" s="86">
        <v>368</v>
      </c>
      <c r="F35" s="88">
        <v>2.7124640672219355E-2</v>
      </c>
      <c r="G35" s="86">
        <v>0</v>
      </c>
      <c r="H35" s="86">
        <v>73</v>
      </c>
      <c r="I35" s="89">
        <v>0.24745762711864408</v>
      </c>
      <c r="J35" s="91">
        <v>323</v>
      </c>
      <c r="K35" s="93">
        <v>4.2765596864738908E-3</v>
      </c>
      <c r="L35" s="91">
        <v>294</v>
      </c>
      <c r="M35" s="93">
        <v>4.7026456380562399E-3</v>
      </c>
      <c r="N35" s="91">
        <v>1</v>
      </c>
      <c r="O35" s="91">
        <v>2</v>
      </c>
      <c r="P35" s="91">
        <v>0</v>
      </c>
      <c r="Q35" s="91">
        <v>1</v>
      </c>
      <c r="R35" s="91">
        <v>2</v>
      </c>
      <c r="S35" s="91">
        <v>-29</v>
      </c>
      <c r="T35" s="93">
        <v>-8.9783281733746126E-2</v>
      </c>
      <c r="U35" s="101">
        <v>662</v>
      </c>
      <c r="V35" s="95">
        <v>1</v>
      </c>
    </row>
    <row r="39" spans="1:22">
      <c r="G39" s="33"/>
    </row>
  </sheetData>
  <mergeCells count="33"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  <mergeCell ref="A35:B35"/>
    <mergeCell ref="M7:M9"/>
    <mergeCell ref="I7:I9"/>
    <mergeCell ref="E7:E9"/>
    <mergeCell ref="N8:N9"/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view="pageBreakPreview" zoomScaleSheetLayoutView="100" workbookViewId="0">
      <pane xSplit="2" ySplit="3" topLeftCell="C20" activePane="bottomRight" state="frozen"/>
      <selection pane="topRight" activeCell="C1" sqref="C1"/>
      <selection pane="bottomLeft" activeCell="A4" sqref="A4"/>
      <selection pane="bottomRight" activeCell="R18" sqref="R18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7" t="s">
        <v>87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25" s="1" customFormat="1" ht="81.75" customHeight="1">
      <c r="A2" s="291" t="s">
        <v>44</v>
      </c>
      <c r="B2" s="292"/>
      <c r="C2" s="295" t="s">
        <v>62</v>
      </c>
      <c r="D2" s="296"/>
      <c r="E2" s="296"/>
      <c r="F2" s="297"/>
      <c r="G2" s="288" t="s">
        <v>63</v>
      </c>
      <c r="H2" s="289"/>
      <c r="I2" s="295" t="s">
        <v>64</v>
      </c>
      <c r="J2" s="296"/>
      <c r="K2" s="296"/>
      <c r="L2" s="297"/>
      <c r="M2" s="288" t="s">
        <v>63</v>
      </c>
      <c r="N2" s="289"/>
      <c r="O2" s="290" t="s">
        <v>65</v>
      </c>
      <c r="P2" s="289"/>
    </row>
    <row r="3" spans="1:25" ht="22.5" customHeight="1">
      <c r="A3" s="293"/>
      <c r="B3" s="294"/>
      <c r="C3" s="110">
        <v>2024</v>
      </c>
      <c r="D3" s="111" t="s">
        <v>1</v>
      </c>
      <c r="E3" s="112">
        <v>2025</v>
      </c>
      <c r="F3" s="113" t="s">
        <v>1</v>
      </c>
      <c r="G3" s="114" t="s">
        <v>37</v>
      </c>
      <c r="H3" s="115" t="s">
        <v>1</v>
      </c>
      <c r="I3" s="116">
        <v>2024</v>
      </c>
      <c r="J3" s="111" t="s">
        <v>1</v>
      </c>
      <c r="K3" s="112">
        <v>2025</v>
      </c>
      <c r="L3" s="113" t="s">
        <v>1</v>
      </c>
      <c r="M3" s="114" t="s">
        <v>37</v>
      </c>
      <c r="N3" s="117" t="s">
        <v>1</v>
      </c>
      <c r="O3" s="116">
        <v>2024</v>
      </c>
      <c r="P3" s="118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08">
        <v>1</v>
      </c>
      <c r="B4" s="119" t="s">
        <v>20</v>
      </c>
      <c r="C4" s="150">
        <v>45</v>
      </c>
      <c r="D4" s="133">
        <v>1.2064343163538873E-2</v>
      </c>
      <c r="E4" s="132">
        <v>27</v>
      </c>
      <c r="F4" s="133">
        <f>E4/Q4</f>
        <v>8.0717488789237672E-3</v>
      </c>
      <c r="G4" s="134">
        <f>E4-C4</f>
        <v>-18</v>
      </c>
      <c r="H4" s="135">
        <f>G4/C4</f>
        <v>-0.4</v>
      </c>
      <c r="I4" s="150">
        <v>37</v>
      </c>
      <c r="J4" s="133">
        <v>9.9195710455764075E-3</v>
      </c>
      <c r="K4" s="134">
        <v>23</v>
      </c>
      <c r="L4" s="133">
        <f>K4/Q4</f>
        <v>6.8759342301943195E-3</v>
      </c>
      <c r="M4" s="134">
        <f>K4-I4</f>
        <v>-14</v>
      </c>
      <c r="N4" s="136">
        <f>M4/I4</f>
        <v>-0.3783783783783784</v>
      </c>
      <c r="O4" s="150">
        <v>1</v>
      </c>
      <c r="P4" s="137">
        <v>1</v>
      </c>
      <c r="Q4" s="149">
        <f>[1]Громад_Виправ!C7+[1]Громад_Виправ!M7+[1]Звільн_з_випр_УДЗ_і_Розш!C8+[1]Позб_права!C7+'[1]Пробаційний нагляд'!C8</f>
        <v>3345</v>
      </c>
      <c r="R4" s="164"/>
      <c r="S4" s="120"/>
      <c r="T4" s="121"/>
    </row>
    <row r="5" spans="1:25" s="18" customFormat="1" ht="21" customHeight="1">
      <c r="A5" s="108">
        <v>2</v>
      </c>
      <c r="B5" s="119" t="s">
        <v>2</v>
      </c>
      <c r="C5" s="150">
        <v>35</v>
      </c>
      <c r="D5" s="133">
        <v>1.5197568389057751E-2</v>
      </c>
      <c r="E5" s="132">
        <v>34</v>
      </c>
      <c r="F5" s="133">
        <f t="shared" ref="F5:F28" si="0">E5/Q5</f>
        <v>1.5784586815227482E-2</v>
      </c>
      <c r="G5" s="134">
        <f t="shared" ref="G5:G28" si="1">E5-C5</f>
        <v>-1</v>
      </c>
      <c r="H5" s="135">
        <f t="shared" ref="H5:H27" si="2">G5/C5</f>
        <v>-2.8571428571428571E-2</v>
      </c>
      <c r="I5" s="150">
        <v>31</v>
      </c>
      <c r="J5" s="133">
        <v>1.3460703430308293E-2</v>
      </c>
      <c r="K5" s="134">
        <v>27</v>
      </c>
      <c r="L5" s="133">
        <f t="shared" ref="L5:L28" si="3">K5/Q5</f>
        <v>1.2534818941504178E-2</v>
      </c>
      <c r="M5" s="134">
        <f t="shared" ref="M5:M28" si="4">K5-I5</f>
        <v>-4</v>
      </c>
      <c r="N5" s="136">
        <f t="shared" ref="N5:N27" si="5">M5/I5</f>
        <v>-0.12903225806451613</v>
      </c>
      <c r="O5" s="150">
        <v>0</v>
      </c>
      <c r="P5" s="137">
        <v>0</v>
      </c>
      <c r="Q5" s="149">
        <f>[1]Громад_Виправ!C8+[1]Громад_Виправ!M8+[1]Звільн_з_випр_УДЗ_і_Розш!C9+[1]Позб_права!C8+'[1]Пробаційний нагляд'!C9</f>
        <v>2154</v>
      </c>
      <c r="R5" s="164"/>
      <c r="S5" s="120"/>
      <c r="T5" s="121"/>
    </row>
    <row r="6" spans="1:25" s="18" customFormat="1" ht="21" customHeight="1">
      <c r="A6" s="108">
        <v>3</v>
      </c>
      <c r="B6" s="119" t="s">
        <v>3</v>
      </c>
      <c r="C6" s="150">
        <v>170</v>
      </c>
      <c r="D6" s="133">
        <v>1.5044247787610619E-2</v>
      </c>
      <c r="E6" s="132">
        <v>107</v>
      </c>
      <c r="F6" s="133">
        <f t="shared" si="0"/>
        <v>1.0510805500982318E-2</v>
      </c>
      <c r="G6" s="134">
        <f t="shared" si="1"/>
        <v>-63</v>
      </c>
      <c r="H6" s="135">
        <f t="shared" si="2"/>
        <v>-0.37058823529411766</v>
      </c>
      <c r="I6" s="150">
        <v>121</v>
      </c>
      <c r="J6" s="133">
        <v>1.0707964601769912E-2</v>
      </c>
      <c r="K6" s="134">
        <v>70</v>
      </c>
      <c r="L6" s="133">
        <f t="shared" si="3"/>
        <v>6.8762278978389E-3</v>
      </c>
      <c r="M6" s="134">
        <f t="shared" si="4"/>
        <v>-51</v>
      </c>
      <c r="N6" s="136">
        <f t="shared" si="5"/>
        <v>-0.42148760330578511</v>
      </c>
      <c r="O6" s="150">
        <v>1</v>
      </c>
      <c r="P6" s="137">
        <v>2</v>
      </c>
      <c r="Q6" s="149">
        <f>[1]Громад_Виправ!C9+[1]Громад_Виправ!M9+[1]Звільн_з_випр_УДЗ_і_Розш!C10+[1]Позб_права!C9+'[1]Пробаційний нагляд'!C10</f>
        <v>10180</v>
      </c>
      <c r="R6" s="164"/>
      <c r="S6" s="120"/>
      <c r="T6" s="121"/>
    </row>
    <row r="7" spans="1:25" s="18" customFormat="1" ht="21" customHeight="1">
      <c r="A7" s="108">
        <v>4</v>
      </c>
      <c r="B7" s="119" t="s">
        <v>21</v>
      </c>
      <c r="C7" s="150">
        <v>41</v>
      </c>
      <c r="D7" s="133">
        <v>1.3888888888888888E-2</v>
      </c>
      <c r="E7" s="132">
        <v>23</v>
      </c>
      <c r="F7" s="133">
        <f t="shared" si="0"/>
        <v>1.0249554367201427E-2</v>
      </c>
      <c r="G7" s="134">
        <f t="shared" si="1"/>
        <v>-18</v>
      </c>
      <c r="H7" s="135">
        <f t="shared" si="2"/>
        <v>-0.43902439024390244</v>
      </c>
      <c r="I7" s="150">
        <v>26</v>
      </c>
      <c r="J7" s="133">
        <v>8.8075880758807581E-3</v>
      </c>
      <c r="K7" s="134">
        <v>15</v>
      </c>
      <c r="L7" s="133">
        <f t="shared" si="3"/>
        <v>6.6844919786096255E-3</v>
      </c>
      <c r="M7" s="134">
        <f t="shared" si="4"/>
        <v>-11</v>
      </c>
      <c r="N7" s="136">
        <f t="shared" si="5"/>
        <v>-0.42307692307692307</v>
      </c>
      <c r="O7" s="150">
        <v>1</v>
      </c>
      <c r="P7" s="137">
        <v>0</v>
      </c>
      <c r="Q7" s="149">
        <f>[1]Громад_Виправ!C10+[1]Громад_Виправ!M10+[1]Звільн_з_випр_УДЗ_і_Розш!C11+[1]Позб_права!C10+'[1]Пробаційний нагляд'!C11</f>
        <v>2244</v>
      </c>
      <c r="R7" s="164"/>
      <c r="S7" s="120"/>
      <c r="T7" s="122"/>
    </row>
    <row r="8" spans="1:25" s="18" customFormat="1" ht="21" customHeight="1">
      <c r="A8" s="108">
        <v>5</v>
      </c>
      <c r="B8" s="119" t="s">
        <v>4</v>
      </c>
      <c r="C8" s="150">
        <v>54</v>
      </c>
      <c r="D8" s="133">
        <v>1.4555256064690027E-2</v>
      </c>
      <c r="E8" s="132">
        <v>35</v>
      </c>
      <c r="F8" s="133">
        <f t="shared" si="0"/>
        <v>1.03397341211226E-2</v>
      </c>
      <c r="G8" s="134">
        <f>E8-C8</f>
        <v>-19</v>
      </c>
      <c r="H8" s="135">
        <f t="shared" si="2"/>
        <v>-0.35185185185185186</v>
      </c>
      <c r="I8" s="150">
        <v>41</v>
      </c>
      <c r="J8" s="133">
        <v>1.1051212938005392E-2</v>
      </c>
      <c r="K8" s="134">
        <v>29</v>
      </c>
      <c r="L8" s="133">
        <f t="shared" si="3"/>
        <v>8.5672082717872973E-3</v>
      </c>
      <c r="M8" s="134">
        <f t="shared" si="4"/>
        <v>-12</v>
      </c>
      <c r="N8" s="136">
        <f t="shared" si="5"/>
        <v>-0.29268292682926828</v>
      </c>
      <c r="O8" s="150">
        <v>2</v>
      </c>
      <c r="P8" s="137">
        <v>1</v>
      </c>
      <c r="Q8" s="149">
        <f>[1]Громад_Виправ!C11+[1]Громад_Виправ!M11+[1]Звільн_з_випр_УДЗ_і_Розш!C12+[1]Позб_права!C11+'[1]Пробаційний нагляд'!C12</f>
        <v>3385</v>
      </c>
      <c r="R8" s="164"/>
      <c r="S8" s="120"/>
      <c r="T8" s="121"/>
    </row>
    <row r="9" spans="1:25" s="18" customFormat="1" ht="21" customHeight="1">
      <c r="A9" s="108">
        <v>6</v>
      </c>
      <c r="B9" s="119" t="s">
        <v>5</v>
      </c>
      <c r="C9" s="150">
        <v>34</v>
      </c>
      <c r="D9" s="133">
        <v>1.0176593834181383E-2</v>
      </c>
      <c r="E9" s="132">
        <v>22</v>
      </c>
      <c r="F9" s="133">
        <f t="shared" si="0"/>
        <v>7.5187969924812026E-3</v>
      </c>
      <c r="G9" s="134">
        <f t="shared" si="1"/>
        <v>-12</v>
      </c>
      <c r="H9" s="135">
        <f t="shared" si="2"/>
        <v>-0.35294117647058826</v>
      </c>
      <c r="I9" s="150">
        <v>27</v>
      </c>
      <c r="J9" s="133">
        <v>8.0814127506734518E-3</v>
      </c>
      <c r="K9" s="134">
        <v>18</v>
      </c>
      <c r="L9" s="133">
        <f t="shared" si="3"/>
        <v>6.1517429938482571E-3</v>
      </c>
      <c r="M9" s="134">
        <f t="shared" si="4"/>
        <v>-9</v>
      </c>
      <c r="N9" s="136">
        <f t="shared" si="5"/>
        <v>-0.33333333333333331</v>
      </c>
      <c r="O9" s="150">
        <v>1</v>
      </c>
      <c r="P9" s="163">
        <v>2</v>
      </c>
      <c r="Q9" s="149">
        <f>[1]Громад_Виправ!C12+[1]Громад_Виправ!M12+[1]Звільн_з_випр_УДЗ_і_Розш!C13+[1]Позб_права!C12+'[1]Пробаційний нагляд'!C13</f>
        <v>2926</v>
      </c>
      <c r="R9" s="164"/>
      <c r="S9" s="120"/>
      <c r="T9" s="121"/>
    </row>
    <row r="10" spans="1:25" s="18" customFormat="1" ht="21" customHeight="1">
      <c r="A10" s="108">
        <v>7</v>
      </c>
      <c r="B10" s="119" t="s">
        <v>6</v>
      </c>
      <c r="C10" s="150">
        <v>45</v>
      </c>
      <c r="D10" s="133">
        <v>1.44E-2</v>
      </c>
      <c r="E10" s="132">
        <v>25</v>
      </c>
      <c r="F10" s="133">
        <f t="shared" si="0"/>
        <v>9.8309083759339361E-3</v>
      </c>
      <c r="G10" s="134">
        <f t="shared" si="1"/>
        <v>-20</v>
      </c>
      <c r="H10" s="135">
        <f t="shared" si="2"/>
        <v>-0.44444444444444442</v>
      </c>
      <c r="I10" s="150">
        <v>34</v>
      </c>
      <c r="J10" s="133">
        <v>1.0880000000000001E-2</v>
      </c>
      <c r="K10" s="134">
        <v>21</v>
      </c>
      <c r="L10" s="133">
        <f t="shared" si="3"/>
        <v>8.2579630357845057E-3</v>
      </c>
      <c r="M10" s="134">
        <f t="shared" si="4"/>
        <v>-13</v>
      </c>
      <c r="N10" s="136">
        <f t="shared" si="5"/>
        <v>-0.38235294117647056</v>
      </c>
      <c r="O10" s="150">
        <v>0</v>
      </c>
      <c r="P10" s="137">
        <v>0</v>
      </c>
      <c r="Q10" s="149">
        <f>[1]Громад_Виправ!C13+[1]Громад_Виправ!M13+[1]Звільн_з_випр_УДЗ_і_Розш!C14+[1]Позб_права!C13+'[1]Пробаційний нагляд'!C14</f>
        <v>2543</v>
      </c>
      <c r="R10" s="164"/>
      <c r="S10" s="120"/>
      <c r="T10" s="121"/>
      <c r="X10" s="18" t="s">
        <v>60</v>
      </c>
    </row>
    <row r="11" spans="1:25" s="18" customFormat="1" ht="21" customHeight="1">
      <c r="A11" s="108">
        <v>8</v>
      </c>
      <c r="B11" s="119" t="s">
        <v>22</v>
      </c>
      <c r="C11" s="150">
        <v>50</v>
      </c>
      <c r="D11" s="133">
        <v>2.6301946344029457E-2</v>
      </c>
      <c r="E11" s="132">
        <v>46</v>
      </c>
      <c r="F11" s="133">
        <f t="shared" si="0"/>
        <v>2.490525175961018E-2</v>
      </c>
      <c r="G11" s="134">
        <f t="shared" si="1"/>
        <v>-4</v>
      </c>
      <c r="H11" s="135">
        <f t="shared" si="2"/>
        <v>-0.08</v>
      </c>
      <c r="I11" s="150">
        <v>30</v>
      </c>
      <c r="J11" s="133">
        <v>1.5781167806417674E-2</v>
      </c>
      <c r="K11" s="134">
        <v>25</v>
      </c>
      <c r="L11" s="133">
        <f t="shared" si="3"/>
        <v>1.3535462912831619E-2</v>
      </c>
      <c r="M11" s="134">
        <f t="shared" si="4"/>
        <v>-5</v>
      </c>
      <c r="N11" s="136">
        <f t="shared" si="5"/>
        <v>-0.16666666666666666</v>
      </c>
      <c r="O11" s="150">
        <v>1</v>
      </c>
      <c r="P11" s="137">
        <v>0</v>
      </c>
      <c r="Q11" s="149">
        <f>[1]Громад_Виправ!C14+[1]Громад_Виправ!M14+[1]Звільн_з_випр_УДЗ_і_Розш!C15+[1]Позб_права!C14+'[1]Пробаційний нагляд'!C15</f>
        <v>1847</v>
      </c>
      <c r="R11" s="164"/>
      <c r="S11" s="120"/>
      <c r="T11" s="121"/>
    </row>
    <row r="12" spans="1:25" s="18" customFormat="1" ht="21" customHeight="1">
      <c r="A12" s="108">
        <v>9</v>
      </c>
      <c r="B12" s="119" t="s">
        <v>66</v>
      </c>
      <c r="C12" s="151">
        <v>105</v>
      </c>
      <c r="D12" s="133">
        <v>7.3395777995246747E-3</v>
      </c>
      <c r="E12" s="132">
        <v>64</v>
      </c>
      <c r="F12" s="133">
        <f t="shared" si="0"/>
        <v>4.7093451066961001E-3</v>
      </c>
      <c r="G12" s="134">
        <f t="shared" si="1"/>
        <v>-41</v>
      </c>
      <c r="H12" s="135">
        <f t="shared" si="2"/>
        <v>-0.39047619047619048</v>
      </c>
      <c r="I12" s="151">
        <v>74</v>
      </c>
      <c r="J12" s="133">
        <v>5.1726548301411993E-3</v>
      </c>
      <c r="K12" s="134">
        <v>47</v>
      </c>
      <c r="L12" s="133">
        <f t="shared" si="3"/>
        <v>3.4584253127299485E-3</v>
      </c>
      <c r="M12" s="134">
        <f t="shared" si="4"/>
        <v>-27</v>
      </c>
      <c r="N12" s="136">
        <f t="shared" si="5"/>
        <v>-0.36486486486486486</v>
      </c>
      <c r="O12" s="151">
        <v>0</v>
      </c>
      <c r="P12" s="137">
        <v>0</v>
      </c>
      <c r="Q12" s="149">
        <f>[1]Громад_Виправ!C15+[1]Громад_Виправ!M15+[1]Звільн_з_випр_УДЗ_і_Розш!C16+[1]Позб_права!C15+'[1]Пробаційний нагляд'!C16</f>
        <v>13590</v>
      </c>
      <c r="R12" s="164"/>
      <c r="S12" s="120"/>
      <c r="T12" s="121"/>
    </row>
    <row r="13" spans="1:25" s="18" customFormat="1" ht="21" customHeight="1">
      <c r="A13" s="108">
        <v>10</v>
      </c>
      <c r="B13" s="119" t="s">
        <v>7</v>
      </c>
      <c r="C13" s="150">
        <v>28</v>
      </c>
      <c r="D13" s="133">
        <v>9.8039215686274508E-3</v>
      </c>
      <c r="E13" s="132">
        <v>29</v>
      </c>
      <c r="F13" s="133">
        <f t="shared" si="0"/>
        <v>1.2489233419465978E-2</v>
      </c>
      <c r="G13" s="134">
        <f t="shared" si="1"/>
        <v>1</v>
      </c>
      <c r="H13" s="135">
        <f t="shared" si="2"/>
        <v>3.5714285714285712E-2</v>
      </c>
      <c r="I13" s="150">
        <v>27</v>
      </c>
      <c r="J13" s="133">
        <v>9.4537815126050414E-3</v>
      </c>
      <c r="K13" s="134">
        <v>22</v>
      </c>
      <c r="L13" s="133">
        <f t="shared" si="3"/>
        <v>9.4745908699397068E-3</v>
      </c>
      <c r="M13" s="134">
        <f t="shared" si="4"/>
        <v>-5</v>
      </c>
      <c r="N13" s="136">
        <f t="shared" si="5"/>
        <v>-0.18518518518518517</v>
      </c>
      <c r="O13" s="150">
        <v>0</v>
      </c>
      <c r="P13" s="137">
        <v>0</v>
      </c>
      <c r="Q13" s="149">
        <f>[1]Громад_Виправ!C16+[1]Громад_Виправ!M16+[1]Звільн_з_випр_УДЗ_і_Розш!C17+[1]Позб_права!C16+'[1]Пробаційний нагляд'!C17</f>
        <v>2322</v>
      </c>
      <c r="R13" s="164"/>
      <c r="S13" s="120"/>
      <c r="T13" s="121"/>
    </row>
    <row r="14" spans="1:25" s="18" customFormat="1" ht="21" customHeight="1">
      <c r="A14" s="108">
        <v>11</v>
      </c>
      <c r="B14" s="119" t="s">
        <v>23</v>
      </c>
      <c r="C14" s="150">
        <v>1</v>
      </c>
      <c r="D14" s="133">
        <v>1.7452006980802793E-3</v>
      </c>
      <c r="E14" s="132">
        <v>0</v>
      </c>
      <c r="F14" s="133">
        <f t="shared" si="0"/>
        <v>0</v>
      </c>
      <c r="G14" s="134">
        <f t="shared" si="1"/>
        <v>-1</v>
      </c>
      <c r="H14" s="135">
        <f t="shared" si="2"/>
        <v>-1</v>
      </c>
      <c r="I14" s="150">
        <v>1</v>
      </c>
      <c r="J14" s="133">
        <v>1.7452006980802793E-3</v>
      </c>
      <c r="K14" s="134">
        <v>0</v>
      </c>
      <c r="L14" s="133">
        <f t="shared" si="3"/>
        <v>0</v>
      </c>
      <c r="M14" s="134">
        <f t="shared" si="4"/>
        <v>-1</v>
      </c>
      <c r="N14" s="136">
        <f t="shared" si="5"/>
        <v>-1</v>
      </c>
      <c r="O14" s="150">
        <v>0</v>
      </c>
      <c r="P14" s="137">
        <v>0</v>
      </c>
      <c r="Q14" s="149">
        <f>[1]Громад_Виправ!C17+[1]Громад_Виправ!M17+[1]Звільн_з_випр_УДЗ_і_Розш!C18+[1]Позб_права!C17+'[1]Пробаційний нагляд'!C18</f>
        <v>353</v>
      </c>
      <c r="R14" s="164"/>
      <c r="S14" s="120"/>
      <c r="T14" s="122"/>
    </row>
    <row r="15" spans="1:25" s="18" customFormat="1" ht="21" customHeight="1">
      <c r="A15" s="108">
        <v>12</v>
      </c>
      <c r="B15" s="119" t="s">
        <v>8</v>
      </c>
      <c r="C15" s="150">
        <v>55</v>
      </c>
      <c r="D15" s="133">
        <v>1.2189716312056738E-2</v>
      </c>
      <c r="E15" s="132">
        <v>42</v>
      </c>
      <c r="F15" s="133">
        <f t="shared" si="0"/>
        <v>1.0137581462708182E-2</v>
      </c>
      <c r="G15" s="134">
        <f t="shared" si="1"/>
        <v>-13</v>
      </c>
      <c r="H15" s="135">
        <f t="shared" si="2"/>
        <v>-0.23636363636363636</v>
      </c>
      <c r="I15" s="150">
        <v>38</v>
      </c>
      <c r="J15" s="133">
        <v>8.4219858156028369E-3</v>
      </c>
      <c r="K15" s="134">
        <v>27</v>
      </c>
      <c r="L15" s="133">
        <f t="shared" si="3"/>
        <v>6.5170166545981175E-3</v>
      </c>
      <c r="M15" s="134">
        <f t="shared" si="4"/>
        <v>-11</v>
      </c>
      <c r="N15" s="136">
        <f t="shared" si="5"/>
        <v>-0.28947368421052633</v>
      </c>
      <c r="O15" s="150">
        <v>0</v>
      </c>
      <c r="P15" s="137">
        <v>2</v>
      </c>
      <c r="Q15" s="149">
        <f>[1]Громад_Виправ!C18+[1]Громад_Виправ!M18+[1]Звільн_з_випр_УДЗ_і_Розш!C19+[1]Позб_права!C18+'[1]Пробаційний нагляд'!C19</f>
        <v>4143</v>
      </c>
      <c r="R15" s="164"/>
      <c r="S15" s="120"/>
      <c r="T15" s="121"/>
    </row>
    <row r="16" spans="1:25" s="18" customFormat="1" ht="21" customHeight="1">
      <c r="A16" s="108">
        <v>13</v>
      </c>
      <c r="B16" s="119" t="s">
        <v>9</v>
      </c>
      <c r="C16" s="150">
        <v>28</v>
      </c>
      <c r="D16" s="133">
        <v>8.9200382287352668E-3</v>
      </c>
      <c r="E16" s="132">
        <v>30</v>
      </c>
      <c r="F16" s="133">
        <f t="shared" si="0"/>
        <v>1.095690284879474E-2</v>
      </c>
      <c r="G16" s="134">
        <f t="shared" si="1"/>
        <v>2</v>
      </c>
      <c r="H16" s="135">
        <f t="shared" si="2"/>
        <v>7.1428571428571425E-2</v>
      </c>
      <c r="I16" s="150">
        <v>22</v>
      </c>
      <c r="J16" s="133">
        <v>7.0086014654348518E-3</v>
      </c>
      <c r="K16" s="134">
        <v>23</v>
      </c>
      <c r="L16" s="133">
        <f t="shared" si="3"/>
        <v>8.4002921840759682E-3</v>
      </c>
      <c r="M16" s="134">
        <f t="shared" si="4"/>
        <v>1</v>
      </c>
      <c r="N16" s="136">
        <f t="shared" si="5"/>
        <v>4.5454545454545456E-2</v>
      </c>
      <c r="O16" s="150">
        <v>1</v>
      </c>
      <c r="P16" s="137">
        <v>0</v>
      </c>
      <c r="Q16" s="149">
        <f>[1]Громад_Виправ!C19+[1]Громад_Виправ!M19+[1]Звільн_з_випр_УДЗ_і_Розш!C20+[1]Позб_права!C19+'[1]Пробаційний нагляд'!C20</f>
        <v>2738</v>
      </c>
      <c r="R16" s="164"/>
      <c r="S16" s="120"/>
      <c r="T16" s="121"/>
    </row>
    <row r="17" spans="1:20" s="18" customFormat="1" ht="21" customHeight="1">
      <c r="A17" s="108">
        <v>14</v>
      </c>
      <c r="B17" s="119" t="s">
        <v>24</v>
      </c>
      <c r="C17" s="150">
        <v>17</v>
      </c>
      <c r="D17" s="133">
        <v>2.4261452832881406E-3</v>
      </c>
      <c r="E17" s="132">
        <v>32</v>
      </c>
      <c r="F17" s="133">
        <f t="shared" si="0"/>
        <v>4.6613255644573923E-3</v>
      </c>
      <c r="G17" s="134">
        <f t="shared" si="1"/>
        <v>15</v>
      </c>
      <c r="H17" s="135">
        <f t="shared" si="2"/>
        <v>0.88235294117647056</v>
      </c>
      <c r="I17" s="150">
        <v>13</v>
      </c>
      <c r="J17" s="133">
        <v>1.8552875695732839E-3</v>
      </c>
      <c r="K17" s="134">
        <v>22</v>
      </c>
      <c r="L17" s="133">
        <f t="shared" si="3"/>
        <v>3.2046613255644575E-3</v>
      </c>
      <c r="M17" s="134">
        <f t="shared" si="4"/>
        <v>9</v>
      </c>
      <c r="N17" s="136">
        <f t="shared" si="5"/>
        <v>0.69230769230769229</v>
      </c>
      <c r="O17" s="150">
        <v>2</v>
      </c>
      <c r="P17" s="137">
        <v>1</v>
      </c>
      <c r="Q17" s="149">
        <f>[1]Громад_Виправ!C20+[1]Громад_Виправ!M20+[1]Звільн_з_випр_УДЗ_і_Розш!C21+[1]Позб_права!C20+'[1]Пробаційний нагляд'!C21</f>
        <v>6865</v>
      </c>
      <c r="R17" s="164"/>
      <c r="S17" s="120"/>
      <c r="T17" s="121"/>
    </row>
    <row r="18" spans="1:20" s="18" customFormat="1" ht="21" customHeight="1">
      <c r="A18" s="108">
        <v>15</v>
      </c>
      <c r="B18" s="119" t="s">
        <v>10</v>
      </c>
      <c r="C18" s="150">
        <v>103</v>
      </c>
      <c r="D18" s="133">
        <v>2.1845174973488864E-2</v>
      </c>
      <c r="E18" s="132">
        <v>70</v>
      </c>
      <c r="F18" s="133">
        <f t="shared" si="0"/>
        <v>1.8396846254927726E-2</v>
      </c>
      <c r="G18" s="134">
        <f t="shared" si="1"/>
        <v>-33</v>
      </c>
      <c r="H18" s="135">
        <f t="shared" si="2"/>
        <v>-0.32038834951456313</v>
      </c>
      <c r="I18" s="150">
        <v>77</v>
      </c>
      <c r="J18" s="133">
        <v>1.6330858960763521E-2</v>
      </c>
      <c r="K18" s="134">
        <v>56</v>
      </c>
      <c r="L18" s="133">
        <f t="shared" si="3"/>
        <v>1.4717477003942181E-2</v>
      </c>
      <c r="M18" s="134">
        <f t="shared" si="4"/>
        <v>-21</v>
      </c>
      <c r="N18" s="136">
        <f t="shared" si="5"/>
        <v>-0.27272727272727271</v>
      </c>
      <c r="O18" s="150">
        <v>1</v>
      </c>
      <c r="P18" s="137">
        <v>0</v>
      </c>
      <c r="Q18" s="149">
        <f>[1]Громад_Виправ!C21+[1]Громад_Виправ!M21+[1]Звільн_з_випр_УДЗ_і_Розш!C22+[1]Позб_права!C21+'[1]Пробаційний нагляд'!C22</f>
        <v>3805</v>
      </c>
      <c r="R18" s="164"/>
      <c r="S18" s="120"/>
      <c r="T18" s="121"/>
    </row>
    <row r="19" spans="1:20" s="18" customFormat="1" ht="21" customHeight="1">
      <c r="A19" s="108">
        <v>16</v>
      </c>
      <c r="B19" s="119" t="s">
        <v>11</v>
      </c>
      <c r="C19" s="150">
        <v>12</v>
      </c>
      <c r="D19" s="133">
        <v>4.4166359955833644E-3</v>
      </c>
      <c r="E19" s="132">
        <v>20</v>
      </c>
      <c r="F19" s="133">
        <f t="shared" si="0"/>
        <v>8.5215168299957386E-3</v>
      </c>
      <c r="G19" s="134">
        <f t="shared" si="1"/>
        <v>8</v>
      </c>
      <c r="H19" s="135">
        <f t="shared" si="2"/>
        <v>0.66666666666666663</v>
      </c>
      <c r="I19" s="150">
        <v>10</v>
      </c>
      <c r="J19" s="133">
        <v>3.6805299963194702E-3</v>
      </c>
      <c r="K19" s="134">
        <v>16</v>
      </c>
      <c r="L19" s="133">
        <f t="shared" si="3"/>
        <v>6.8172134639965911E-3</v>
      </c>
      <c r="M19" s="134">
        <f t="shared" si="4"/>
        <v>6</v>
      </c>
      <c r="N19" s="136">
        <f t="shared" si="5"/>
        <v>0.6</v>
      </c>
      <c r="O19" s="150">
        <v>0</v>
      </c>
      <c r="P19" s="137">
        <v>0</v>
      </c>
      <c r="Q19" s="149">
        <f>[1]Громад_Виправ!C22+[1]Громад_Виправ!M22+[1]Звільн_з_випр_УДЗ_і_Розш!C23+[1]Позб_права!C22+'[1]Пробаційний нагляд'!C23</f>
        <v>2347</v>
      </c>
      <c r="R19" s="164"/>
      <c r="S19" s="120"/>
      <c r="T19" s="121"/>
    </row>
    <row r="20" spans="1:20" s="18" customFormat="1" ht="21" customHeight="1">
      <c r="A20" s="108">
        <v>17</v>
      </c>
      <c r="B20" s="119" t="s">
        <v>12</v>
      </c>
      <c r="C20" s="150">
        <v>65</v>
      </c>
      <c r="D20" s="133">
        <v>2.7956989247311829E-2</v>
      </c>
      <c r="E20" s="132">
        <v>39</v>
      </c>
      <c r="F20" s="133">
        <f t="shared" si="0"/>
        <v>1.8448438978240302E-2</v>
      </c>
      <c r="G20" s="134">
        <f t="shared" si="1"/>
        <v>-26</v>
      </c>
      <c r="H20" s="135">
        <f t="shared" si="2"/>
        <v>-0.4</v>
      </c>
      <c r="I20" s="150">
        <v>47</v>
      </c>
      <c r="J20" s="133">
        <v>2.0215053763440859E-2</v>
      </c>
      <c r="K20" s="134">
        <v>26</v>
      </c>
      <c r="L20" s="133">
        <f t="shared" si="3"/>
        <v>1.2298959318826869E-2</v>
      </c>
      <c r="M20" s="134">
        <f t="shared" si="4"/>
        <v>-21</v>
      </c>
      <c r="N20" s="136">
        <f t="shared" si="5"/>
        <v>-0.44680851063829785</v>
      </c>
      <c r="O20" s="150">
        <v>1</v>
      </c>
      <c r="P20" s="137">
        <v>0</v>
      </c>
      <c r="Q20" s="149">
        <f>[1]Громад_Виправ!C23+[1]Громад_Виправ!M23+[1]Звільн_з_випр_УДЗ_і_Розш!C24+[1]Позб_права!C23+'[1]Пробаційний нагляд'!C24</f>
        <v>2114</v>
      </c>
      <c r="R20" s="164"/>
      <c r="S20" s="120"/>
      <c r="T20" s="120"/>
    </row>
    <row r="21" spans="1:20" s="18" customFormat="1" ht="21" customHeight="1">
      <c r="A21" s="108">
        <v>18</v>
      </c>
      <c r="B21" s="119" t="s">
        <v>13</v>
      </c>
      <c r="C21" s="150">
        <v>45</v>
      </c>
      <c r="D21" s="133">
        <v>2.5891829689298044E-2</v>
      </c>
      <c r="E21" s="132">
        <v>40</v>
      </c>
      <c r="F21" s="133">
        <f t="shared" si="0"/>
        <v>2.6542800265428004E-2</v>
      </c>
      <c r="G21" s="134">
        <f t="shared" si="1"/>
        <v>-5</v>
      </c>
      <c r="H21" s="135">
        <f t="shared" si="2"/>
        <v>-0.1111111111111111</v>
      </c>
      <c r="I21" s="150">
        <v>22</v>
      </c>
      <c r="J21" s="133">
        <v>1.2658227848101266E-2</v>
      </c>
      <c r="K21" s="134">
        <v>15</v>
      </c>
      <c r="L21" s="133">
        <f t="shared" si="3"/>
        <v>9.9535500995355016E-3</v>
      </c>
      <c r="M21" s="134">
        <f t="shared" si="4"/>
        <v>-7</v>
      </c>
      <c r="N21" s="136">
        <f t="shared" si="5"/>
        <v>-0.31818181818181818</v>
      </c>
      <c r="O21" s="150">
        <v>0</v>
      </c>
      <c r="P21" s="137">
        <v>0</v>
      </c>
      <c r="Q21" s="149">
        <f>[1]Громад_Виправ!C24+[1]Громад_Виправ!M24+[1]Звільн_з_випр_УДЗ_і_Розш!C25+[1]Позб_права!C24+'[1]Пробаційний нагляд'!C25</f>
        <v>1507</v>
      </c>
      <c r="R21" s="164"/>
      <c r="S21" s="120"/>
      <c r="T21" s="120"/>
    </row>
    <row r="22" spans="1:20" s="18" customFormat="1" ht="21" customHeight="1">
      <c r="A22" s="108">
        <v>19</v>
      </c>
      <c r="B22" s="119" t="s">
        <v>14</v>
      </c>
      <c r="C22" s="150">
        <v>85</v>
      </c>
      <c r="D22" s="133">
        <v>1.2654458835789787E-2</v>
      </c>
      <c r="E22" s="132">
        <v>71</v>
      </c>
      <c r="F22" s="133">
        <f t="shared" si="0"/>
        <v>1.1321958220379525E-2</v>
      </c>
      <c r="G22" s="134">
        <f t="shared" si="1"/>
        <v>-14</v>
      </c>
      <c r="H22" s="135">
        <f t="shared" si="2"/>
        <v>-0.16470588235294117</v>
      </c>
      <c r="I22" s="150">
        <v>62</v>
      </c>
      <c r="J22" s="133">
        <v>9.2303111508113735E-3</v>
      </c>
      <c r="K22" s="134">
        <v>56</v>
      </c>
      <c r="L22" s="133">
        <f t="shared" si="3"/>
        <v>8.9299952160739916E-3</v>
      </c>
      <c r="M22" s="134">
        <f t="shared" si="4"/>
        <v>-6</v>
      </c>
      <c r="N22" s="136">
        <f t="shared" si="5"/>
        <v>-9.6774193548387094E-2</v>
      </c>
      <c r="O22" s="150">
        <v>1</v>
      </c>
      <c r="P22" s="137">
        <v>0</v>
      </c>
      <c r="Q22" s="149">
        <f>[1]Громад_Виправ!C25+[1]Громад_Виправ!M25+[1]Звільн_з_випр_УДЗ_і_Розш!C26+[1]Позб_права!C25+'[1]Пробаційний нагляд'!C26</f>
        <v>6271</v>
      </c>
      <c r="R22" s="164"/>
      <c r="S22" s="120"/>
      <c r="T22" s="120"/>
    </row>
    <row r="23" spans="1:20" s="18" customFormat="1" ht="21" customHeight="1">
      <c r="A23" s="108">
        <v>20</v>
      </c>
      <c r="B23" s="119" t="s">
        <v>15</v>
      </c>
      <c r="C23" s="150">
        <v>25</v>
      </c>
      <c r="D23" s="133">
        <v>2.0508613617719443E-2</v>
      </c>
      <c r="E23" s="132">
        <v>18</v>
      </c>
      <c r="F23" s="133">
        <f t="shared" si="0"/>
        <v>1.6885553470919325E-2</v>
      </c>
      <c r="G23" s="134">
        <f t="shared" si="1"/>
        <v>-7</v>
      </c>
      <c r="H23" s="135">
        <f t="shared" si="2"/>
        <v>-0.28000000000000003</v>
      </c>
      <c r="I23" s="150">
        <v>12</v>
      </c>
      <c r="J23" s="133">
        <v>9.8441345365053324E-3</v>
      </c>
      <c r="K23" s="134">
        <v>7</v>
      </c>
      <c r="L23" s="133">
        <f t="shared" si="3"/>
        <v>6.5666041275797378E-3</v>
      </c>
      <c r="M23" s="134">
        <f t="shared" si="4"/>
        <v>-5</v>
      </c>
      <c r="N23" s="136">
        <f t="shared" si="5"/>
        <v>-0.41666666666666669</v>
      </c>
      <c r="O23" s="150">
        <v>0</v>
      </c>
      <c r="P23" s="137">
        <v>0</v>
      </c>
      <c r="Q23" s="149">
        <f>[1]Громад_Виправ!C26+[1]Громад_Виправ!M26+[1]Звільн_з_випр_УДЗ_і_Розш!C27+[1]Позб_права!C26+'[1]Пробаційний нагляд'!C27</f>
        <v>1066</v>
      </c>
      <c r="R23" s="164"/>
      <c r="S23" s="120"/>
      <c r="T23" s="120"/>
    </row>
    <row r="24" spans="1:20" s="18" customFormat="1" ht="21" customHeight="1">
      <c r="A24" s="108">
        <v>21</v>
      </c>
      <c r="B24" s="119" t="s">
        <v>16</v>
      </c>
      <c r="C24" s="150">
        <v>40</v>
      </c>
      <c r="D24" s="133">
        <v>1.5643332029722332E-2</v>
      </c>
      <c r="E24" s="132">
        <v>41</v>
      </c>
      <c r="F24" s="133">
        <f t="shared" si="0"/>
        <v>1.8476791347453808E-2</v>
      </c>
      <c r="G24" s="134">
        <f t="shared" si="1"/>
        <v>1</v>
      </c>
      <c r="H24" s="135">
        <f t="shared" si="2"/>
        <v>2.5000000000000001E-2</v>
      </c>
      <c r="I24" s="150">
        <v>35</v>
      </c>
      <c r="J24" s="133">
        <v>1.368791552600704E-2</v>
      </c>
      <c r="K24" s="134">
        <v>33</v>
      </c>
      <c r="L24" s="133">
        <f t="shared" si="3"/>
        <v>1.4871563767462822E-2</v>
      </c>
      <c r="M24" s="134">
        <f t="shared" si="4"/>
        <v>-2</v>
      </c>
      <c r="N24" s="136">
        <f t="shared" si="5"/>
        <v>-5.7142857142857141E-2</v>
      </c>
      <c r="O24" s="150">
        <v>0</v>
      </c>
      <c r="P24" s="137">
        <v>1</v>
      </c>
      <c r="Q24" s="149">
        <f>[1]Громад_Виправ!C27+[1]Громад_Виправ!M27+[1]Звільн_з_випр_УДЗ_і_Розш!C28+[1]Позб_права!C27+'[1]Пробаційний нагляд'!C28</f>
        <v>2219</v>
      </c>
      <c r="R24" s="164"/>
      <c r="S24" s="120"/>
      <c r="T24" s="120"/>
    </row>
    <row r="25" spans="1:20" s="18" customFormat="1" ht="21" customHeight="1">
      <c r="A25" s="108">
        <v>22</v>
      </c>
      <c r="B25" s="119" t="s">
        <v>17</v>
      </c>
      <c r="C25" s="150">
        <v>53</v>
      </c>
      <c r="D25" s="133">
        <v>1.5460910151691949E-2</v>
      </c>
      <c r="E25" s="132">
        <v>47</v>
      </c>
      <c r="F25" s="133">
        <f t="shared" si="0"/>
        <v>1.6445066480055982E-2</v>
      </c>
      <c r="G25" s="134">
        <f t="shared" si="1"/>
        <v>-6</v>
      </c>
      <c r="H25" s="135">
        <f t="shared" si="2"/>
        <v>-0.11320754716981132</v>
      </c>
      <c r="I25" s="150">
        <v>38</v>
      </c>
      <c r="J25" s="133">
        <v>1.1085180863477246E-2</v>
      </c>
      <c r="K25" s="134">
        <v>36</v>
      </c>
      <c r="L25" s="133">
        <f t="shared" si="3"/>
        <v>1.2596221133659902E-2</v>
      </c>
      <c r="M25" s="134">
        <f t="shared" si="4"/>
        <v>-2</v>
      </c>
      <c r="N25" s="136">
        <f t="shared" si="5"/>
        <v>-5.2631578947368418E-2</v>
      </c>
      <c r="O25" s="150">
        <v>0</v>
      </c>
      <c r="P25" s="137">
        <v>0</v>
      </c>
      <c r="Q25" s="149">
        <f>[1]Громад_Виправ!C28+[1]Громад_Виправ!M28+[1]Звільн_з_випр_УДЗ_і_Розш!C29+[1]Позб_права!C28+'[1]Пробаційний нагляд'!C29</f>
        <v>2858</v>
      </c>
      <c r="R25" s="164"/>
      <c r="S25" s="120"/>
      <c r="T25" s="120"/>
    </row>
    <row r="26" spans="1:20" s="18" customFormat="1" ht="21" customHeight="1">
      <c r="A26" s="108">
        <v>23</v>
      </c>
      <c r="B26" s="119" t="s">
        <v>19</v>
      </c>
      <c r="C26" s="152">
        <v>6</v>
      </c>
      <c r="D26" s="153">
        <v>3.9087947882736158E-3</v>
      </c>
      <c r="E26" s="132">
        <v>6</v>
      </c>
      <c r="F26" s="133">
        <f t="shared" si="0"/>
        <v>4.4215180545320561E-3</v>
      </c>
      <c r="G26" s="134">
        <f t="shared" si="1"/>
        <v>0</v>
      </c>
      <c r="H26" s="135">
        <f t="shared" si="2"/>
        <v>0</v>
      </c>
      <c r="I26" s="152">
        <v>6</v>
      </c>
      <c r="J26" s="153">
        <v>3.9087947882736158E-3</v>
      </c>
      <c r="K26" s="134">
        <v>2</v>
      </c>
      <c r="L26" s="133">
        <f t="shared" si="3"/>
        <v>1.4738393515106854E-3</v>
      </c>
      <c r="M26" s="134">
        <f t="shared" si="4"/>
        <v>-4</v>
      </c>
      <c r="N26" s="136">
        <f t="shared" si="5"/>
        <v>-0.66666666666666663</v>
      </c>
      <c r="O26" s="152">
        <v>0</v>
      </c>
      <c r="P26" s="137">
        <v>0</v>
      </c>
      <c r="Q26" s="149">
        <f>[1]Громад_Виправ!C29+[1]Громад_Виправ!M29+[1]Звільн_з_випр_УДЗ_і_Розш!C30+[1]Позб_права!C29+'[1]Пробаційний нагляд'!C30</f>
        <v>1357</v>
      </c>
      <c r="R26" s="164"/>
      <c r="S26" s="120"/>
      <c r="T26" s="120"/>
    </row>
    <row r="27" spans="1:20" s="18" customFormat="1" ht="21" customHeight="1" thickBot="1">
      <c r="A27" s="109">
        <v>24</v>
      </c>
      <c r="B27" s="119" t="s">
        <v>18</v>
      </c>
      <c r="C27" s="152">
        <v>65</v>
      </c>
      <c r="D27" s="153">
        <v>2.3835716905023837E-2</v>
      </c>
      <c r="E27" s="138">
        <v>46</v>
      </c>
      <c r="F27" s="133">
        <f t="shared" si="0"/>
        <v>1.8898931799506986E-2</v>
      </c>
      <c r="G27" s="139">
        <f t="shared" si="1"/>
        <v>-19</v>
      </c>
      <c r="H27" s="140">
        <f t="shared" si="2"/>
        <v>-0.29230769230769232</v>
      </c>
      <c r="I27" s="152">
        <v>52</v>
      </c>
      <c r="J27" s="153">
        <v>1.906857352401907E-2</v>
      </c>
      <c r="K27" s="139">
        <v>43</v>
      </c>
      <c r="L27" s="141">
        <f t="shared" si="3"/>
        <v>1.7666392769104356E-2</v>
      </c>
      <c r="M27" s="139">
        <f t="shared" si="4"/>
        <v>-9</v>
      </c>
      <c r="N27" s="136">
        <f t="shared" si="5"/>
        <v>-0.17307692307692307</v>
      </c>
      <c r="O27" s="152">
        <v>0</v>
      </c>
      <c r="P27" s="142">
        <v>0</v>
      </c>
      <c r="Q27" s="149">
        <f>[1]Громад_Виправ!C30+[1]Громад_Виправ!M30+[1]Звільн_з_випр_УДЗ_і_Розш!C31+[1]Позб_права!C30+'[1]Пробаційний нагляд'!C31</f>
        <v>2434</v>
      </c>
      <c r="R27" s="164"/>
      <c r="S27" s="120"/>
      <c r="T27" s="120"/>
    </row>
    <row r="28" spans="1:20" ht="21" customHeight="1" thickBot="1">
      <c r="A28" s="284" t="s">
        <v>40</v>
      </c>
      <c r="B28" s="285"/>
      <c r="C28" s="154">
        <v>1207</v>
      </c>
      <c r="D28" s="155">
        <v>1.278154882297502E-2</v>
      </c>
      <c r="E28" s="143">
        <f>SUM(E4:E27)</f>
        <v>914</v>
      </c>
      <c r="F28" s="133">
        <f t="shared" si="0"/>
        <v>1.0802122605273421E-2</v>
      </c>
      <c r="G28" s="143">
        <f t="shared" si="1"/>
        <v>-293</v>
      </c>
      <c r="H28" s="144">
        <f>G28/C28</f>
        <v>-0.2427506213753107</v>
      </c>
      <c r="I28" s="154">
        <v>883</v>
      </c>
      <c r="J28" s="155">
        <v>9.3505448307265471E-3</v>
      </c>
      <c r="K28" s="143">
        <f>SUM(K4:K27)</f>
        <v>659</v>
      </c>
      <c r="L28" s="145">
        <f t="shared" si="3"/>
        <v>7.7884013094914493E-3</v>
      </c>
      <c r="M28" s="146">
        <f t="shared" si="4"/>
        <v>-224</v>
      </c>
      <c r="N28" s="147">
        <f>M28/I28</f>
        <v>-0.25368063420158549</v>
      </c>
      <c r="O28" s="154">
        <v>13</v>
      </c>
      <c r="P28" s="148">
        <f>SUM(P4:P27)</f>
        <v>10</v>
      </c>
      <c r="Q28" s="149">
        <f>SUM(Q4:Q27)</f>
        <v>84613</v>
      </c>
      <c r="R28" s="165"/>
      <c r="S28" s="123"/>
      <c r="T28" s="120"/>
    </row>
    <row r="29" spans="1:20" ht="21.75" customHeight="1">
      <c r="D29" s="124"/>
      <c r="E29" s="125"/>
      <c r="F29" s="125"/>
      <c r="G29" s="125"/>
      <c r="H29" s="125"/>
      <c r="I29" s="126"/>
      <c r="J29" s="126"/>
      <c r="K29" s="126"/>
      <c r="L29" s="127"/>
      <c r="M29" s="127"/>
      <c r="N29" s="127"/>
      <c r="O29" s="127"/>
      <c r="R29" s="128"/>
    </row>
    <row r="30" spans="1:20" ht="16.5">
      <c r="A30" s="286" t="s">
        <v>60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t="s">
        <v>60</v>
      </c>
      <c r="R30" s="128"/>
    </row>
    <row r="31" spans="1:20" ht="12.75" customHeight="1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t="s">
        <v>60</v>
      </c>
    </row>
    <row r="32" spans="1:20" ht="18.75">
      <c r="A32" s="129"/>
      <c r="B32" s="129"/>
      <c r="C32" s="130"/>
      <c r="D32" s="131"/>
      <c r="E32" s="131"/>
      <c r="F32" s="131"/>
      <c r="G32" s="131"/>
      <c r="H32" s="131"/>
    </row>
    <row r="33" spans="1:3" ht="18.75">
      <c r="A33" s="129"/>
      <c r="B33" s="129"/>
      <c r="C33" s="130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Довідка_чисельн!Область_печати</vt:lpstr>
      <vt:lpstr>нові_злочини!Область_печати</vt:lpstr>
      <vt:lpstr>розшук!Область_печати</vt:lpstr>
      <vt:lpstr>ухилен!Область_печати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Роман В.Звенигородський</cp:lastModifiedBy>
  <cp:lastPrinted>2025-01-03T12:51:13Z</cp:lastPrinted>
  <dcterms:created xsi:type="dcterms:W3CDTF">2001-12-24T16:23:20Z</dcterms:created>
  <dcterms:modified xsi:type="dcterms:W3CDTF">2025-09-09T06:15:51Z</dcterms:modified>
</cp:coreProperties>
</file>